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19" documentId="13_ncr:1_{F6CB121F-512D-4AA6-A0C1-0FB36C537598}" xr6:coauthVersionLast="47" xr6:coauthVersionMax="47" xr10:uidLastSave="{0BDD5230-F30C-46D0-B33D-B8526F74EEBF}"/>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alcChain>
</file>

<file path=xl/sharedStrings.xml><?xml version="1.0" encoding="utf-8"?>
<sst xmlns="http://schemas.openxmlformats.org/spreadsheetml/2006/main" count="179026" uniqueCount="39104">
  <si>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</si>
  <si>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</si>
  <si>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</si>
  <si>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</si>
  <si>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</si>
  <si>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</si>
  <si>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</si>
  <si>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</si>
  <si>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</si>
  <si>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</si>
  <si>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</si>
  <si>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</si>
  <si>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</si>
  <si>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</si>
  <si>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</si>
  <si>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</si>
  <si>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</si>
  <si>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</si>
  <si>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</si>
  <si>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</si>
  <si>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</si>
  <si>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</si>
  <si>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</si>
  <si>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</si>
  <si>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</si>
  <si>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</si>
  <si>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</si>
  <si>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</si>
  <si>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</si>
  <si>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</si>
  <si>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</si>
  <si>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</si>
  <si>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</si>
  <si>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</si>
  <si>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</si>
  <si>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</si>
  <si>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</si>
  <si>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</si>
  <si>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</si>
  <si>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</si>
  <si>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</si>
  <si>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</si>
  <si>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</si>
  <si>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</si>
  <si>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</si>
  <si>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</si>
  <si>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</si>
  <si>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</si>
  <si>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</si>
  <si>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</si>
  <si>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</si>
  <si>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</si>
  <si>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</si>
  <si>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</si>
  <si>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</si>
  <si>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</si>
  <si>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</si>
  <si>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</si>
  <si>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</si>
  <si>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</si>
  <si>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</si>
  <si>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</si>
  <si>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</si>
  <si>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</si>
  <si>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</si>
  <si>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</si>
  <si>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</si>
  <si>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</si>
  <si>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</si>
  <si>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</si>
  <si>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</si>
  <si>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</si>
  <si>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</si>
  <si>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</si>
  <si>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</si>
  <si>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</si>
  <si>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</si>
  <si>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</si>
  <si>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</si>
  <si>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</si>
  <si>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</si>
  <si>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</si>
  <si>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</si>
  <si>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</si>
  <si>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</si>
  <si>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</si>
  <si>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</si>
  <si>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</si>
  <si>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</si>
  <si>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</si>
  <si>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</si>
  <si>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</si>
  <si>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</si>
  <si>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</si>
  <si>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</si>
  <si>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</si>
  <si>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</si>
  <si>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</si>
  <si>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</si>
  <si>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</si>
  <si>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</si>
  <si>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</si>
  <si>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</si>
  <si>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</si>
  <si>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</si>
  <si>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</si>
  <si>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</si>
  <si>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</si>
  <si>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</si>
  <si>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</si>
  <si>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</si>
  <si>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</si>
  <si>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</si>
  <si>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</si>
  <si>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</si>
  <si>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</si>
  <si>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</si>
  <si>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</si>
  <si>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</si>
  <si>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</si>
  <si>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</si>
  <si>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</si>
  <si>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</si>
  <si>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</si>
  <si>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</si>
  <si>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</si>
  <si>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</si>
  <si>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</si>
  <si>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</si>
  <si>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</si>
  <si>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</si>
  <si>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</si>
  <si>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</si>
  <si>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</si>
  <si>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</si>
  <si>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</si>
  <si>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</si>
  <si>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</si>
  <si>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</si>
  <si>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</si>
  <si>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</si>
  <si>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</si>
  <si>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</si>
  <si>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</si>
  <si>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</si>
  <si>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</si>
  <si>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</si>
  <si>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</si>
  <si>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</si>
  <si>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</si>
  <si>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</si>
  <si>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</si>
  <si>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</si>
  <si>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</si>
  <si>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</si>
  <si>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</si>
  <si>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</si>
  <si>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</si>
  <si>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</si>
  <si>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</si>
  <si>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</si>
  <si>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</si>
  <si>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</si>
  <si>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</si>
  <si>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</si>
  <si>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</si>
  <si>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</si>
  <si>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</si>
  <si>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</si>
  <si>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</si>
  <si>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</si>
  <si>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</si>
  <si>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</si>
  <si>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</si>
  <si>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</si>
  <si>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</si>
  <si>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</si>
  <si>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</si>
  <si>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</si>
  <si>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</si>
  <si>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</si>
  <si>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</si>
  <si>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</si>
  <si>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</si>
  <si>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</si>
  <si>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</si>
  <si>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</si>
  <si>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</si>
  <si>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</si>
  <si>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</si>
  <si>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</si>
  <si>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</si>
  <si>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</si>
  <si>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</si>
  <si>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</si>
  <si>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</si>
  <si>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</si>
  <si>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</si>
  <si>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</si>
  <si>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</si>
  <si>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</si>
  <si>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</si>
  <si>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</si>
  <si>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</si>
  <si>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</si>
  <si>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</si>
  <si>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</si>
  <si>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</si>
  <si>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</si>
  <si>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</si>
  <si>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</si>
  <si>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</si>
  <si>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</si>
  <si>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</si>
  <si>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</si>
  <si>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</si>
  <si>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</si>
  <si>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</si>
  <si>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</si>
  <si>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</si>
  <si>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</si>
  <si>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</si>
  <si>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</si>
  <si>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</si>
  <si>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</si>
  <si>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</si>
  <si>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</si>
  <si>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</si>
  <si>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</si>
  <si>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</si>
  <si>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</si>
  <si>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</si>
  <si>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</si>
  <si>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</si>
  <si>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</si>
  <si>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</si>
  <si>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</si>
  <si>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</si>
  <si>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</si>
  <si>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</si>
  <si>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</si>
  <si>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</si>
  <si>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</si>
  <si>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</si>
  <si>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</si>
  <si>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</si>
  <si>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</si>
  <si>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</si>
  <si>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</si>
  <si>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</si>
  <si>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</si>
  <si>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</si>
  <si>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</si>
  <si>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</si>
  <si>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</si>
  <si>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</si>
  <si>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</si>
  <si>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</si>
  <si>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</si>
  <si>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</si>
  <si>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</si>
  <si>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</si>
  <si>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</si>
  <si>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</si>
  <si>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</si>
  <si>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</si>
  <si>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</si>
  <si>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</si>
  <si>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</si>
  <si>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</si>
  <si>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</si>
  <si>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</si>
  <si>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</si>
  <si>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</si>
  <si>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</si>
  <si>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</si>
  <si>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</si>
  <si>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</si>
  <si>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</si>
  <si>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</si>
  <si>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</si>
  <si>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</si>
  <si>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</si>
  <si>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</si>
  <si>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</si>
  <si>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</si>
  <si>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</si>
  <si>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</si>
  <si>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</si>
  <si>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</si>
  <si>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</si>
  <si>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</si>
  <si>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</si>
  <si>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</si>
  <si>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</si>
  <si>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</si>
  <si>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</si>
  <si>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</si>
  <si>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</si>
  <si>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</si>
  <si>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</si>
  <si>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</si>
  <si>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</si>
  <si>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</si>
  <si>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</si>
  <si>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</si>
  <si>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</si>
  <si>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</si>
  <si>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</si>
  <si>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</si>
  <si>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</si>
  <si>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</si>
  <si>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</si>
  <si>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</si>
  <si>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</si>
  <si>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</si>
  <si>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</si>
  <si>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</si>
  <si>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</si>
  <si>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</si>
  <si>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</si>
  <si>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</si>
  <si>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</si>
  <si>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</si>
  <si>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</si>
  <si>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</si>
  <si>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</si>
  <si>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</si>
  <si>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</si>
  <si>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</si>
  <si>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</si>
  <si>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</si>
  <si>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</si>
  <si>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</si>
  <si>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</si>
  <si>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</si>
  <si>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</si>
  <si>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</si>
  <si>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</si>
  <si>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</si>
  <si>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</si>
  <si>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</si>
  <si>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</si>
  <si>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</si>
  <si>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</si>
  <si>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</si>
  <si>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</si>
  <si>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</si>
  <si>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</si>
  <si>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</si>
  <si>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</si>
  <si>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</si>
  <si>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</si>
  <si>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</si>
  <si>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</si>
  <si>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</si>
  <si>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</si>
  <si>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</si>
  <si>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</si>
  <si>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</si>
  <si>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</si>
  <si>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</si>
  <si>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</si>
  <si>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</si>
  <si>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</si>
  <si>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</si>
  <si>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</si>
  <si>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</si>
  <si>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</si>
  <si>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</si>
  <si>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</si>
  <si>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</si>
  <si>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</si>
  <si>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</si>
  <si>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</si>
  <si>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</si>
  <si>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</si>
  <si>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</si>
  <si>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</si>
  <si>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</si>
  <si>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</si>
  <si>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</si>
  <si>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</si>
  <si>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</si>
  <si>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</si>
  <si>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</si>
  <si>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</si>
  <si>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</si>
  <si>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</si>
  <si>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</si>
  <si>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</si>
  <si>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</si>
  <si>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</si>
  <si>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</si>
  <si>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</si>
  <si>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</si>
  <si>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</si>
  <si>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</si>
  <si>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</si>
  <si>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</si>
  <si>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</si>
  <si>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</si>
  <si>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</si>
  <si>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</si>
  <si>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</si>
  <si>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</si>
  <si>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</si>
  <si>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</si>
  <si>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</si>
  <si>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</si>
  <si>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</si>
  <si>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</si>
  <si>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</si>
  <si>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</si>
  <si>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</si>
  <si>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</si>
  <si>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</si>
  <si>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</si>
  <si>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</si>
  <si>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</si>
  <si>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</si>
  <si>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</si>
  <si>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</si>
  <si>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</si>
  <si>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</si>
  <si>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</si>
  <si>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</si>
  <si>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</si>
  <si>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</si>
  <si>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</si>
  <si>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</si>
  <si>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</si>
  <si>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</si>
  <si>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</si>
  <si>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</si>
  <si>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</si>
  <si>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</si>
  <si>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</si>
  <si>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</si>
  <si>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</si>
  <si>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</si>
  <si>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</si>
  <si>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</si>
  <si>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</si>
  <si>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</si>
  <si>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</si>
  <si>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</si>
  <si>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</si>
  <si>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</si>
  <si>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</si>
  <si>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</si>
  <si>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</si>
  <si>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</si>
  <si>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</si>
  <si>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</si>
  <si>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</si>
  <si>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</si>
  <si>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</si>
  <si>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</si>
  <si>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</si>
  <si>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</si>
  <si>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</si>
  <si>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</si>
  <si>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</si>
  <si>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</si>
  <si>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</si>
  <si>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</si>
  <si>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</si>
  <si>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</si>
  <si>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</si>
  <si>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</si>
  <si>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</si>
  <si>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</si>
  <si>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</si>
  <si>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</si>
  <si>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</si>
  <si>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</si>
  <si>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</si>
  <si>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</si>
  <si>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</si>
  <si>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</si>
  <si>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</si>
  <si>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</si>
  <si>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</si>
  <si>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</si>
  <si>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</si>
  <si>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</si>
  <si>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</si>
  <si>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</si>
  <si>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</si>
  <si>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</si>
  <si>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</si>
  <si>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</si>
  <si>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</si>
  <si>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</si>
  <si>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</si>
  <si>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</si>
  <si>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</si>
  <si>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</si>
  <si>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</si>
  <si>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</si>
  <si>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</si>
  <si>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</si>
  <si>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</si>
  <si>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</si>
  <si>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</si>
  <si>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</si>
  <si>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</si>
  <si>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</si>
  <si>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</si>
  <si>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</si>
  <si>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</si>
  <si>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</si>
  <si>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</si>
  <si>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</si>
  <si>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</si>
  <si>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</si>
  <si>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</si>
  <si>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</si>
  <si>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</si>
  <si>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</si>
  <si>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</si>
  <si>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</si>
  <si>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</si>
  <si>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</si>
  <si>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</si>
  <si>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</si>
  <si>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</si>
  <si>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</si>
  <si>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</si>
  <si>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</si>
  <si>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</si>
  <si>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</si>
  <si>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</si>
  <si>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</si>
  <si>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</si>
  <si>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</si>
  <si>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</si>
  <si>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</si>
  <si>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</si>
  <si>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</si>
  <si>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</si>
  <si>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</si>
  <si>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</si>
  <si>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</si>
  <si>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</si>
  <si>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</si>
  <si>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</si>
  <si>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</si>
  <si>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</si>
  <si>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</si>
  <si>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</si>
  <si>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</si>
  <si>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</si>
  <si>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</si>
  <si>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</si>
  <si>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</si>
  <si>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</si>
  <si>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</si>
  <si>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</si>
  <si>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</si>
  <si>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</si>
  <si>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</si>
  <si>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</si>
  <si>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</si>
  <si>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</si>
  <si>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</si>
  <si>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</si>
  <si>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</si>
  <si>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</si>
  <si>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</si>
  <si>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</si>
  <si>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</si>
  <si>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</si>
  <si>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</si>
  <si>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</si>
  <si>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</si>
  <si>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</si>
  <si>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</si>
  <si>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</si>
  <si>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</si>
  <si>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</si>
  <si>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</si>
  <si>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</si>
  <si>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</si>
  <si>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</si>
  <si>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</si>
  <si>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</si>
  <si>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</si>
  <si>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</si>
  <si>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</si>
  <si>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</si>
  <si>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</si>
  <si>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</si>
  <si>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</si>
  <si>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</si>
  <si>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</si>
  <si>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</si>
  <si>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</si>
  <si>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</si>
  <si>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</si>
  <si>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</si>
  <si>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</si>
  <si>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</si>
  <si>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</si>
  <si>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</si>
  <si>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</si>
  <si>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</si>
  <si>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</si>
  <si>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</si>
  <si>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</si>
  <si>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</si>
  <si>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</si>
  <si>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</si>
  <si>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</si>
  <si>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</si>
  <si>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</si>
  <si>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</si>
  <si>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</si>
  <si>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</si>
  <si>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</si>
  <si>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</si>
  <si>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</si>
  <si>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</si>
  <si>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</si>
  <si>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</si>
  <si>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</si>
  <si>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</si>
  <si>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</si>
  <si>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</si>
  <si>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</si>
  <si>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</si>
  <si>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</si>
  <si>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</si>
  <si>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</si>
  <si>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</si>
  <si>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</si>
  <si>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</si>
  <si>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</si>
  <si>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</si>
  <si>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</si>
  <si>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</si>
  <si>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</si>
  <si>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</si>
  <si>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</si>
  <si>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</si>
  <si>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</si>
  <si>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</si>
  <si>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</si>
  <si>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</si>
  <si>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</si>
  <si>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</si>
  <si>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</si>
  <si>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</si>
  <si>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</si>
  <si>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</si>
  <si>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</si>
  <si>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</si>
  <si>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</si>
  <si>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</si>
  <si>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</si>
  <si>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</si>
  <si>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</si>
  <si>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</si>
  <si>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</si>
  <si>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</si>
  <si>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</si>
  <si>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</si>
  <si>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</si>
  <si>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</si>
  <si>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</si>
  <si>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</si>
  <si>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</si>
  <si>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</si>
  <si>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</si>
  <si>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</si>
  <si>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</si>
  <si>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</si>
  <si>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</si>
  <si>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</si>
  <si>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</si>
  <si>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</si>
  <si>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</si>
  <si>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</si>
  <si>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</si>
  <si>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</si>
  <si>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</si>
  <si>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</si>
  <si>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</si>
  <si>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</si>
  <si>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</si>
  <si>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</si>
  <si>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</si>
  <si>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</si>
  <si>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</si>
  <si>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</si>
  <si>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</si>
  <si>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</si>
  <si>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</si>
  <si>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</si>
  <si>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</si>
  <si>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</si>
  <si>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</si>
  <si>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</si>
  <si>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</si>
  <si>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</si>
  <si>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</si>
  <si>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</si>
  <si>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</si>
  <si>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</si>
  <si>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</si>
  <si>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</si>
  <si>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</si>
  <si>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</si>
  <si>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</si>
  <si>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</si>
  <si>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</si>
  <si>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</si>
  <si>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</si>
  <si>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</si>
  <si>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</si>
  <si>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</si>
  <si>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</si>
  <si>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</si>
  <si>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</si>
  <si>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</si>
  <si>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</si>
  <si>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</si>
  <si>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</si>
  <si>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</si>
  <si>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</si>
  <si>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</si>
  <si>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</si>
  <si>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</si>
  <si>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</si>
  <si>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</si>
  <si>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</si>
  <si>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</si>
  <si>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</si>
  <si>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</si>
  <si>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</si>
  <si>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</si>
  <si>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</si>
  <si>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</si>
  <si>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</si>
  <si>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</si>
  <si>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</si>
  <si>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</si>
  <si>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</si>
  <si>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</si>
  <si>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</si>
  <si>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</si>
  <si>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</si>
  <si>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</si>
  <si>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</si>
  <si>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</si>
  <si>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</si>
  <si>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</si>
  <si>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</si>
  <si>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</si>
  <si>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</si>
  <si>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</si>
  <si>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</si>
  <si>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</si>
  <si>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</si>
  <si>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</si>
  <si>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</si>
  <si>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</si>
  <si>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</si>
  <si>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</si>
  <si>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</si>
  <si>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</si>
  <si>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</si>
  <si>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</si>
  <si>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</si>
  <si>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</si>
  <si>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</si>
  <si>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</si>
  <si>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</si>
  <si>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</si>
  <si>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</si>
  <si>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</si>
  <si>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</si>
  <si>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</si>
  <si>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</si>
  <si>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</si>
  <si>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</si>
  <si>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</si>
  <si>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</si>
  <si>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</si>
  <si>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</si>
  <si>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</si>
  <si>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</si>
  <si>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</si>
  <si>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</si>
  <si>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</si>
  <si>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</si>
  <si>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</si>
  <si>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</si>
  <si>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</si>
  <si>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</si>
  <si>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</si>
  <si>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</si>
  <si>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</si>
  <si>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</si>
  <si>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</si>
  <si>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</si>
  <si>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</si>
  <si>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</si>
  <si>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</si>
  <si>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</si>
  <si>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</si>
  <si>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</si>
  <si>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</si>
  <si>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</si>
  <si>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</si>
  <si>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</si>
  <si>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</si>
  <si>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</si>
  <si>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</si>
  <si>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</si>
  <si>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</si>
  <si>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</si>
  <si>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</si>
  <si>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</si>
  <si>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</si>
  <si>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</si>
  <si>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</si>
  <si>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</si>
  <si>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</si>
  <si>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</si>
  <si>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</si>
  <si>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</si>
  <si>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</si>
  <si>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</si>
  <si>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</si>
  <si>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</si>
  <si>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</si>
  <si>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</si>
  <si>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</si>
  <si>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</si>
  <si>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</si>
  <si>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</si>
  <si>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</si>
  <si>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</si>
  <si>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</si>
  <si>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</si>
  <si>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</si>
  <si>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</si>
  <si>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</si>
  <si>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</si>
  <si>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</si>
  <si>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</si>
  <si>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</si>
  <si>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</si>
  <si>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</si>
  <si>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</si>
  <si>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</si>
  <si>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</si>
  <si>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</si>
  <si>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</si>
  <si>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</si>
  <si>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</si>
  <si>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</si>
  <si>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</si>
  <si>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</si>
  <si>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</si>
  <si>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</si>
  <si>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</si>
  <si>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</si>
  <si>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</si>
  <si>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</si>
  <si>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</si>
  <si>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</si>
  <si>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</si>
  <si>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</si>
  <si>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</si>
  <si>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</si>
  <si>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</si>
  <si>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</si>
  <si>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</si>
  <si>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</si>
  <si>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</si>
  <si>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</si>
  <si>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</si>
  <si>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</si>
  <si>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</si>
  <si>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</si>
  <si>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</si>
  <si>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</si>
  <si>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</si>
  <si>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</si>
  <si>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</si>
  <si>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</si>
  <si>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</si>
  <si>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</si>
  <si>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</si>
  <si>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</si>
  <si>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</si>
  <si>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</si>
  <si>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</si>
  <si>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</si>
  <si>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</si>
  <si>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</si>
  <si>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</si>
  <si>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</si>
  <si>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</si>
  <si>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</si>
  <si>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</si>
  <si>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</si>
  <si>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</si>
  <si>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</si>
  <si>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</si>
  <si>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</si>
  <si>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</si>
  <si>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</si>
  <si>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</si>
  <si>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</si>
  <si>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</si>
  <si>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</si>
  <si>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</si>
  <si>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</si>
  <si>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</si>
  <si>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</si>
  <si>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</si>
  <si>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</si>
  <si>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</si>
  <si>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</si>
  <si>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</si>
  <si>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</si>
  <si>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</si>
  <si>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</si>
  <si>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</si>
  <si>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</si>
  <si>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</si>
  <si>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</si>
  <si>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</si>
  <si>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</si>
  <si>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</si>
  <si>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</si>
  <si>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</si>
  <si>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</si>
  <si>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</si>
  <si>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</si>
  <si>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</si>
  <si>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</si>
  <si>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</si>
  <si>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</si>
  <si>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</si>
  <si>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</si>
  <si>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</si>
  <si>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</si>
  <si>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</si>
  <si>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</si>
  <si>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</si>
  <si>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</si>
  <si>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</si>
  <si>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</si>
  <si>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</si>
  <si>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</si>
  <si>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</si>
  <si>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</si>
  <si>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</si>
  <si>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</si>
  <si>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</si>
  <si>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</si>
  <si>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</si>
  <si>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</si>
  <si>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</si>
  <si>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</si>
  <si>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</si>
  <si>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</si>
  <si>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</si>
  <si>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</si>
  <si>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</si>
  <si>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</si>
  <si>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</si>
  <si>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</si>
  <si>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</si>
  <si>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</si>
  <si>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</si>
  <si>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</si>
  <si>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</si>
  <si>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</si>
  <si>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</si>
  <si>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</si>
  <si>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</si>
  <si>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</si>
  <si>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</si>
  <si>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</si>
  <si>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</si>
  <si>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</si>
  <si>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</si>
  <si>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</si>
  <si>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</si>
  <si>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</si>
  <si>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</si>
  <si>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</si>
  <si>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</si>
  <si>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</si>
  <si>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</si>
  <si>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</si>
  <si>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</si>
  <si>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</si>
  <si>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</si>
  <si>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</si>
  <si>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</si>
  <si>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</si>
  <si>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</si>
  <si>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</si>
  <si>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</si>
  <si>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</si>
  <si>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</si>
  <si>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</si>
  <si>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</si>
  <si>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</si>
  <si>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</si>
  <si>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</si>
  <si>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</si>
  <si>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</si>
  <si>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</si>
  <si>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</si>
  <si>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</si>
  <si>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</si>
  <si>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</si>
  <si>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</si>
  <si>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</si>
  <si>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</si>
  <si>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</si>
  <si>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</si>
  <si>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</si>
  <si>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</si>
  <si>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</si>
  <si>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</si>
  <si>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</si>
  <si>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</si>
  <si>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</si>
  <si>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</si>
  <si>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</si>
  <si>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</si>
  <si>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</si>
  <si>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</si>
  <si>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</si>
  <si>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</si>
  <si>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</si>
  <si>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</si>
  <si>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</si>
  <si>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</si>
  <si>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</si>
  <si>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</si>
  <si>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</si>
  <si>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</si>
  <si>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</si>
  <si>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</si>
  <si>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</si>
  <si>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</si>
  <si>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</si>
  <si>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</si>
  <si>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</si>
  <si>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</si>
  <si>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</si>
  <si>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</si>
  <si>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</si>
  <si>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</si>
  <si>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</si>
  <si>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</si>
  <si>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</si>
  <si>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</si>
  <si>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</si>
  <si>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</si>
  <si>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</si>
  <si>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</si>
  <si>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</si>
  <si>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</si>
  <si>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</si>
  <si>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</si>
  <si>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</si>
  <si>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</si>
  <si>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</si>
  <si>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</si>
  <si>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</si>
  <si>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</si>
  <si>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</si>
  <si>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</si>
  <si>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</si>
  <si>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</si>
  <si>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</si>
  <si>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</si>
  <si>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</si>
  <si>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</si>
  <si>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</si>
  <si>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</si>
  <si>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</si>
  <si>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</si>
  <si>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</si>
  <si>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</si>
  <si>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</si>
  <si>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</si>
  <si>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</si>
  <si>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</si>
  <si>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</si>
  <si>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</si>
  <si>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</si>
  <si>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</si>
  <si>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</si>
  <si>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</si>
  <si>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</si>
  <si>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</si>
  <si>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</si>
  <si>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</si>
  <si>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</si>
  <si>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</si>
  <si>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</si>
  <si>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</si>
  <si>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</si>
  <si>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</si>
  <si>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</si>
  <si>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</si>
  <si>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</si>
  <si>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</si>
  <si>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</si>
  <si>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</si>
  <si>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</si>
  <si>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</si>
  <si>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</si>
  <si>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</si>
  <si>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</si>
  <si>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</si>
  <si>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</si>
  <si>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</si>
  <si>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</si>
  <si>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</si>
  <si>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</si>
  <si>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</si>
  <si>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</si>
  <si>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</si>
  <si>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</si>
  <si>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</si>
  <si>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</si>
  <si>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</si>
  <si>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</si>
  <si>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</si>
  <si>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</si>
  <si>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</si>
  <si>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</si>
  <si>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</si>
  <si>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</si>
  <si>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</si>
  <si>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</si>
  <si>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</si>
  <si>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</si>
  <si>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</si>
  <si>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</si>
  <si>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</si>
  <si>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</si>
  <si>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</si>
  <si>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</si>
  <si>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</si>
  <si>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</si>
  <si>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</si>
  <si>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</si>
  <si>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</si>
  <si>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</si>
  <si>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</si>
  <si>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</si>
  <si>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</si>
  <si>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</si>
  <si>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</si>
  <si>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</si>
  <si>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</si>
  <si>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</si>
  <si>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</si>
  <si>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</si>
  <si>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</si>
  <si>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</si>
  <si>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</si>
  <si>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</si>
  <si>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</si>
  <si>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</si>
  <si>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</si>
  <si>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</si>
  <si>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</si>
  <si>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</si>
  <si>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</si>
  <si>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</si>
  <si>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</si>
  <si>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</si>
  <si>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</si>
  <si>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</si>
  <si>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</si>
  <si>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</si>
  <si>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</si>
  <si>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</si>
  <si>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</si>
  <si>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</si>
  <si>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</si>
  <si>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</si>
  <si>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</si>
  <si>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</si>
  <si>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</si>
  <si>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</si>
  <si>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</si>
  <si>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</si>
  <si>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</si>
  <si>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</si>
  <si>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</si>
  <si>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</si>
  <si>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</si>
  <si>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</si>
  <si>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</si>
  <si>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</si>
  <si>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</si>
  <si>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</si>
  <si>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</si>
  <si>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</si>
  <si>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</si>
  <si>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</si>
  <si>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</si>
  <si>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</si>
  <si>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</si>
  <si>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</si>
  <si>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</si>
  <si>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</si>
  <si>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</si>
  <si>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</si>
  <si>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</si>
  <si>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</si>
  <si>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</si>
  <si>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</si>
  <si>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</si>
  <si>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</si>
  <si>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</si>
  <si>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</si>
  <si>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</si>
  <si>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</si>
  <si>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</si>
  <si>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</si>
  <si>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</si>
  <si>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</si>
  <si>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</si>
  <si>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</si>
  <si>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</si>
  <si>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</si>
  <si>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</si>
  <si>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</si>
  <si>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</si>
  <si>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</si>
  <si>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</si>
  <si>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</si>
  <si>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</si>
  <si>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</si>
  <si>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</si>
  <si>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</si>
  <si>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</si>
  <si>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</si>
  <si>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</si>
  <si>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</si>
  <si>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</si>
  <si>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</si>
  <si>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</si>
  <si>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</si>
  <si>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</si>
  <si>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</si>
  <si>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</si>
  <si>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</si>
  <si>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</si>
  <si>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</si>
  <si>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</si>
  <si>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</si>
  <si>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</si>
  <si>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</si>
  <si>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</si>
  <si>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</si>
  <si>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</si>
  <si>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</si>
  <si>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</si>
  <si>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</si>
  <si>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</si>
  <si>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</si>
  <si>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</si>
  <si>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</si>
  <si>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</si>
  <si>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</si>
  <si>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</si>
  <si>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</si>
  <si>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</si>
  <si>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</si>
  <si>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</si>
  <si>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</si>
  <si>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</si>
  <si>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</si>
  <si>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</si>
  <si>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</si>
  <si>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</si>
  <si>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</si>
  <si>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</si>
  <si>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</si>
  <si>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</si>
  <si>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</si>
  <si>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</si>
  <si>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</si>
  <si>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</si>
  <si>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</si>
  <si>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</si>
  <si>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</si>
  <si>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</si>
  <si>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</si>
  <si>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</si>
  <si>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</si>
  <si>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</si>
  <si>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</si>
  <si>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</si>
  <si>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</si>
  <si>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</si>
  <si>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</si>
  <si>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</si>
  <si>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</si>
  <si>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</si>
  <si>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</si>
  <si>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</si>
  <si>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</si>
  <si>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</si>
  <si>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</si>
  <si>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</si>
  <si>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</si>
  <si>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</si>
  <si>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</si>
  <si>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</si>
  <si>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</si>
  <si>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</si>
  <si>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</si>
  <si>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</si>
  <si>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</si>
  <si>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</si>
  <si>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</si>
  <si>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</si>
  <si>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</si>
  <si>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</si>
  <si>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</si>
  <si>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</si>
  <si>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</si>
  <si>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</si>
  <si>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</si>
  <si>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</si>
  <si>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</si>
  <si>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</si>
  <si>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</si>
  <si>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</si>
  <si>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</si>
  <si>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</si>
  <si>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</si>
  <si>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</si>
  <si>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</si>
  <si>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</si>
  <si>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</si>
  <si>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</si>
  <si>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</si>
  <si>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</si>
  <si>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</si>
  <si>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</si>
  <si>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</si>
  <si>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</si>
  <si>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</si>
  <si>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</si>
  <si>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</si>
  <si>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</si>
  <si>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</si>
  <si>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</si>
  <si>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</si>
  <si>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</si>
  <si>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</si>
  <si>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</si>
  <si>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</si>
  <si>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</si>
  <si>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</si>
  <si>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</si>
  <si>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</si>
  <si>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</si>
  <si>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</si>
  <si>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</si>
  <si>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</si>
  <si>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</si>
  <si>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</si>
  <si>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</si>
  <si>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</si>
  <si>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</si>
  <si>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</si>
  <si>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</si>
  <si>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</si>
  <si>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</si>
  <si>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</si>
  <si>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</si>
  <si>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</si>
  <si>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</si>
  <si>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</si>
  <si>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</si>
  <si>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</si>
  <si>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</si>
  <si>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</si>
  <si>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</si>
  <si>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</si>
  <si>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</si>
  <si>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</si>
  <si>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</si>
  <si>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</si>
  <si>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</si>
  <si>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</si>
  <si>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</si>
  <si>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</si>
  <si>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</si>
  <si>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</si>
  <si>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</si>
  <si>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</si>
  <si>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</si>
  <si>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</si>
  <si>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</si>
  <si>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</si>
  <si>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</si>
  <si>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</si>
  <si>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</si>
  <si>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</si>
  <si>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</si>
  <si>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</si>
  <si>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</si>
  <si>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</si>
  <si>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</si>
  <si>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</si>
  <si>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</si>
  <si>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</si>
  <si>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</si>
  <si>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</si>
  <si>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</si>
  <si>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</si>
  <si>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</si>
  <si>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</si>
  <si>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</si>
  <si>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</si>
  <si>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</si>
  <si>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</si>
  <si>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</si>
  <si>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</si>
  <si>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</si>
  <si>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</si>
  <si>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</si>
  <si>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</si>
  <si>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</si>
  <si>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</si>
  <si>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</si>
  <si>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</si>
  <si>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</si>
  <si>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</si>
  <si>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</si>
  <si>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</si>
  <si>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</si>
  <si>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</si>
  <si>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</si>
  <si>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</si>
  <si>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</si>
  <si>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</si>
  <si>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</si>
  <si>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</si>
  <si>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</si>
  <si>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</si>
  <si>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</si>
  <si>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</si>
  <si>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</si>
  <si>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</si>
  <si>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</si>
  <si>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</si>
  <si>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</si>
  <si>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</si>
  <si>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</si>
  <si>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</si>
  <si>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</si>
  <si>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</si>
  <si>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</si>
  <si>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</si>
  <si>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</si>
  <si>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</si>
  <si>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</si>
  <si>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</si>
  <si>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</si>
  <si>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</si>
  <si>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</si>
  <si>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</si>
  <si>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</si>
  <si>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</si>
  <si>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</si>
  <si>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</si>
  <si>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</si>
  <si>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</si>
  <si>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</si>
  <si>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</si>
  <si>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</si>
  <si>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</si>
  <si>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</si>
  <si>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</si>
  <si>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</si>
  <si>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</si>
  <si>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</si>
  <si>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</si>
  <si>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</si>
  <si>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</si>
  <si>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</si>
  <si>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</si>
  <si>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</si>
  <si>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</si>
  <si>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</si>
  <si>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</si>
  <si>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</si>
  <si>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</si>
  <si>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</si>
  <si>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</si>
  <si>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</si>
  <si>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</si>
  <si>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</si>
  <si>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</si>
  <si>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</si>
  <si>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</si>
  <si>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</si>
  <si>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</si>
  <si>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</si>
  <si>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</si>
  <si>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</si>
  <si>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</si>
  <si>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</si>
  <si>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</si>
  <si>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</si>
  <si>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</si>
  <si>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</si>
  <si>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</si>
  <si>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</si>
  <si>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</si>
  <si>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</si>
  <si>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</si>
  <si>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</si>
  <si>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</si>
  <si>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</si>
  <si>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</si>
  <si>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</si>
  <si>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</si>
  <si>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</si>
  <si>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</si>
  <si>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</si>
  <si>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</si>
  <si>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</si>
  <si>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</si>
  <si>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</si>
  <si>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</si>
  <si>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</si>
  <si>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</si>
  <si>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</si>
  <si>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</si>
  <si>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</si>
  <si>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</si>
  <si>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</si>
  <si>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</si>
  <si>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</si>
  <si>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</si>
  <si>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</si>
  <si>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</si>
  <si>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</si>
  <si>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</si>
  <si>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</si>
  <si>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</si>
  <si>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</si>
  <si>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</si>
  <si>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</si>
  <si>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</si>
  <si>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</si>
  <si>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</si>
  <si>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</si>
  <si>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</si>
  <si>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</si>
  <si>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</si>
  <si>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</si>
  <si>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</si>
  <si>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</si>
  <si>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</si>
  <si>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</si>
  <si>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</si>
  <si>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</si>
  <si>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</si>
  <si>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</si>
  <si>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</si>
  <si>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</si>
  <si>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</si>
  <si>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</si>
  <si>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</si>
  <si>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</si>
  <si>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</si>
  <si>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</si>
  <si>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</si>
  <si>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</si>
  <si>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</si>
  <si>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</si>
  <si>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</si>
  <si>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</si>
  <si>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</si>
  <si>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</si>
  <si>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</si>
  <si>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</si>
  <si>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</si>
  <si>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</si>
  <si>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</si>
  <si>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</si>
  <si>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</si>
  <si>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</si>
  <si>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</si>
  <si>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</si>
  <si>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</si>
  <si>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</si>
  <si>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</si>
  <si>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</si>
  <si>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</si>
  <si>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</si>
  <si>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</si>
  <si>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</si>
  <si>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</si>
  <si>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</si>
  <si>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</si>
  <si>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</si>
  <si>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</si>
  <si>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</si>
  <si>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</si>
  <si>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</si>
  <si>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</si>
  <si>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</si>
  <si>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</si>
  <si>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</si>
  <si>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</si>
  <si>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</si>
  <si>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</si>
  <si>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</si>
  <si>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</si>
  <si>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</si>
  <si>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</si>
  <si>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</si>
  <si>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</si>
  <si>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</si>
  <si>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</si>
  <si>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</si>
  <si>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</si>
  <si>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</si>
  <si>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</si>
  <si>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</si>
  <si>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</si>
  <si>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</si>
  <si>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</si>
  <si>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</si>
  <si>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</si>
  <si>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</si>
  <si>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</si>
  <si>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</si>
  <si>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</si>
  <si>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</si>
  <si>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</si>
  <si>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</si>
  <si>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</si>
  <si>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</si>
  <si>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</si>
  <si>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</si>
  <si>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</si>
  <si>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</si>
  <si>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</si>
  <si>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</si>
  <si>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</si>
  <si>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</si>
  <si>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</si>
  <si>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</si>
  <si>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</si>
  <si>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</si>
  <si>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</si>
  <si>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</si>
  <si>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</si>
  <si>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</si>
  <si>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</si>
  <si>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</si>
  <si>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</si>
  <si>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</si>
  <si>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</si>
  <si>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</si>
  <si>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</si>
  <si>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</si>
  <si>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</si>
  <si>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</si>
  <si>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</si>
  <si>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</si>
  <si>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</si>
  <si>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</si>
  <si>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</si>
  <si>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</si>
  <si>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</si>
  <si>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</si>
  <si>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</si>
  <si>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</si>
  <si>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</si>
  <si>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</si>
  <si>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</si>
  <si>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</si>
  <si>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</si>
  <si>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</si>
  <si>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</si>
  <si>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</si>
  <si>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</si>
  <si>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</si>
  <si>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</si>
  <si>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</si>
  <si>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</si>
  <si>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</si>
  <si>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</si>
  <si>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</si>
  <si>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</si>
  <si>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</si>
  <si>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</si>
  <si>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</si>
  <si>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</si>
  <si>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</si>
  <si>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</si>
  <si>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</si>
  <si>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</si>
  <si>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</si>
  <si>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</si>
  <si>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</si>
  <si>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</si>
  <si>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</si>
  <si>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</si>
  <si>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</si>
  <si>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</si>
  <si>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</si>
  <si>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</si>
  <si>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</si>
  <si>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</si>
  <si>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</si>
  <si>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</si>
  <si>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</si>
  <si>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</si>
  <si>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</si>
  <si>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</si>
  <si>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</si>
  <si>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</si>
  <si>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</si>
  <si>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</si>
  <si>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</si>
  <si>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</si>
  <si>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</si>
  <si>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</si>
  <si>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</si>
  <si>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</si>
  <si>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</si>
  <si>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</si>
  <si>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</si>
  <si>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</si>
  <si>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</si>
  <si>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</si>
  <si>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</si>
  <si>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</si>
  <si>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</si>
  <si>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</si>
  <si>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</si>
  <si>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</si>
  <si>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</si>
  <si>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</si>
  <si>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</si>
  <si>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</si>
  <si>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</si>
  <si>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</si>
  <si>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</si>
  <si>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</si>
  <si>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</si>
  <si>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</si>
  <si>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</si>
  <si>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</si>
  <si>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</si>
  <si>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</si>
  <si>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</si>
  <si>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</si>
  <si>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</si>
  <si>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</si>
  <si>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</si>
  <si>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</si>
  <si>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</si>
  <si>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</si>
  <si>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</si>
  <si>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</si>
  <si>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</si>
  <si>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</si>
  <si>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</si>
  <si>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</si>
  <si>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</si>
  <si>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</si>
  <si>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</si>
  <si>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</si>
  <si>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</si>
  <si>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</si>
  <si>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</si>
  <si>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</si>
  <si>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</si>
  <si>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</si>
  <si>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</si>
  <si>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</si>
  <si>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</si>
  <si>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</si>
  <si>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</si>
  <si>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</si>
  <si>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</si>
  <si>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</si>
  <si>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</si>
  <si>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</si>
  <si>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</si>
  <si>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</si>
  <si>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</si>
  <si>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</si>
  <si>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</si>
  <si>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</si>
  <si>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</si>
  <si>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</si>
  <si>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</si>
  <si>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</si>
  <si>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</si>
  <si>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</si>
  <si>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</si>
  <si>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</si>
  <si>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</si>
  <si>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</si>
  <si>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</si>
  <si>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</si>
  <si>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</si>
  <si>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</si>
  <si>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</si>
  <si>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</si>
  <si>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</si>
  <si>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</si>
  <si>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</si>
  <si>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</si>
  <si>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</si>
  <si>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</si>
  <si>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</si>
  <si>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</si>
  <si>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</si>
  <si>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</si>
  <si>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</si>
  <si>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</si>
  <si>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</si>
  <si>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</si>
  <si>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</si>
  <si>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</si>
  <si>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</si>
  <si>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</si>
  <si>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</si>
  <si>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</si>
  <si>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</si>
  <si>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</si>
  <si>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</si>
  <si>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</si>
  <si>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</si>
  <si>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</si>
  <si>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</si>
  <si>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</si>
  <si>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</si>
  <si>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</si>
  <si>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</si>
  <si>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</si>
  <si>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</si>
  <si>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</si>
  <si>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</si>
  <si>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</si>
  <si>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</si>
  <si>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</si>
  <si>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</si>
  <si>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</si>
  <si>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</si>
  <si>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</si>
  <si>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</si>
  <si>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</si>
  <si>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</si>
  <si>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</si>
  <si>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</si>
  <si>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</si>
  <si>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</si>
  <si>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</si>
  <si>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</si>
  <si>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</si>
  <si>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</si>
  <si>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</si>
  <si>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</si>
  <si>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</si>
  <si>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</si>
  <si>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</si>
  <si>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</si>
  <si>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</si>
  <si>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</si>
  <si>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</si>
  <si>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</si>
  <si>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</si>
  <si>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</si>
  <si>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</si>
  <si>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</si>
  <si>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</si>
  <si>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</si>
  <si>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</si>
  <si>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</si>
  <si>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</si>
  <si>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</si>
  <si>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</si>
  <si>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</si>
  <si>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</si>
  <si>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</si>
  <si>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</si>
  <si>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</si>
  <si>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</si>
  <si>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</si>
  <si>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</si>
  <si>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</si>
  <si>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</si>
  <si>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</si>
  <si>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</si>
  <si>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</si>
  <si>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</si>
  <si>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</si>
  <si>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</si>
  <si>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</si>
  <si>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</si>
  <si>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</si>
  <si>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</si>
  <si>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</si>
  <si>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</si>
  <si>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</si>
  <si>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</si>
  <si>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</si>
  <si>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</si>
  <si>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</si>
  <si>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</si>
  <si>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</si>
  <si>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</si>
  <si>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</si>
  <si>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</si>
  <si>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</si>
  <si>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</si>
  <si>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</si>
  <si>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</si>
  <si>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</si>
  <si>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</si>
  <si>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</si>
  <si>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</si>
  <si>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</si>
  <si>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</si>
  <si>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</si>
  <si>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</si>
  <si>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</si>
  <si>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</si>
  <si>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</si>
  <si>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</si>
  <si>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</si>
  <si>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</si>
  <si>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</si>
  <si>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</si>
  <si>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</si>
  <si>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</si>
  <si>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</si>
  <si>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</si>
  <si>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</si>
  <si>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</si>
  <si>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</si>
  <si>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</si>
  <si>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</si>
  <si>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</si>
  <si>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</si>
  <si>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</si>
  <si>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</si>
  <si>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</si>
  <si>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</si>
  <si>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</si>
  <si>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</si>
  <si>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</si>
  <si>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</si>
  <si>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</si>
  <si>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</si>
  <si>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</si>
  <si>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</si>
  <si>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</si>
  <si>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</si>
  <si>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</si>
  <si>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</si>
  <si>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</si>
  <si>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</si>
  <si>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</si>
  <si>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</si>
  <si>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</si>
  <si>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</si>
  <si>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</si>
  <si>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</si>
  <si>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</si>
  <si>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</si>
  <si>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</si>
  <si>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</si>
  <si>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</si>
  <si>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</si>
  <si>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</si>
  <si>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</si>
  <si>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</si>
  <si>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</si>
  <si>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</si>
  <si>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</si>
  <si>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</si>
  <si>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</si>
  <si>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</si>
  <si>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</si>
  <si>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</si>
  <si>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</si>
  <si>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</si>
  <si>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</si>
  <si>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</si>
  <si>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</si>
  <si>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</si>
  <si>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</si>
  <si>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</si>
  <si>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</si>
  <si>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</si>
  <si>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</si>
  <si>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</si>
  <si>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</si>
  <si>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</si>
  <si>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</si>
  <si>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</si>
  <si>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</si>
  <si>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</si>
  <si>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</si>
  <si>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</si>
  <si>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</si>
  <si>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</si>
  <si>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</si>
  <si>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</si>
  <si>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</si>
  <si>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</si>
  <si>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</si>
  <si>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</si>
  <si>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</si>
  <si>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</si>
  <si>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</si>
  <si>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</si>
  <si>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</si>
  <si>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</si>
  <si>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</si>
  <si>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</si>
  <si>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</si>
  <si>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</si>
  <si>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</si>
  <si>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</si>
  <si>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</si>
  <si>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</si>
  <si>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</si>
  <si>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</si>
  <si>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</si>
  <si>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</si>
  <si>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</si>
  <si>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</si>
  <si>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</si>
  <si>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</si>
  <si>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</si>
  <si>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</si>
  <si>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</si>
  <si>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</si>
  <si>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</si>
  <si>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</si>
  <si>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</si>
  <si>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</si>
  <si>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</si>
  <si>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</si>
  <si>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</si>
  <si>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</si>
  <si>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</si>
  <si>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</si>
  <si>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</si>
  <si>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</si>
  <si>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</si>
  <si>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</si>
  <si>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</si>
  <si>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</si>
  <si>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</si>
  <si>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</si>
  <si>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</si>
  <si>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</si>
  <si>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</si>
  <si>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</si>
  <si>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</si>
  <si>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</si>
  <si>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</si>
  <si>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</si>
  <si>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</si>
  <si>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</si>
  <si>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</si>
  <si>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</si>
  <si>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</si>
  <si>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</si>
  <si>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</si>
  <si>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</si>
  <si>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</si>
  <si>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</si>
  <si>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</si>
  <si>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</si>
  <si>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</si>
  <si>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</si>
  <si>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</si>
  <si>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</si>
  <si>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</si>
  <si>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</si>
  <si>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</si>
  <si>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</si>
  <si>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</si>
  <si>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</si>
  <si>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</si>
  <si>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</si>
  <si>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</si>
  <si>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</si>
  <si>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</si>
  <si>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</si>
  <si>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</si>
  <si>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</si>
  <si>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</si>
  <si>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</si>
  <si>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</si>
  <si>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</si>
  <si>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</si>
  <si>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</si>
  <si>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</si>
  <si>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</si>
  <si>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</si>
  <si>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</si>
  <si>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</si>
  <si>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</si>
  <si>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</si>
  <si>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</si>
  <si>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</si>
  <si>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</si>
  <si>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</si>
  <si>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</si>
  <si>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</si>
  <si>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</si>
  <si>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</si>
  <si>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</si>
  <si>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</si>
  <si>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</si>
  <si>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</si>
  <si>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</si>
  <si>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</si>
  <si>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</si>
  <si>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</si>
  <si>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</si>
  <si>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</si>
  <si>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</si>
  <si>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</si>
  <si>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</si>
  <si>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</si>
  <si>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</si>
  <si>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</si>
  <si>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</si>
  <si>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</si>
  <si>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</si>
  <si>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</si>
  <si>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</si>
  <si>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</si>
  <si>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</si>
  <si>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</si>
  <si>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</si>
  <si>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</si>
  <si>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</si>
  <si>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</si>
  <si>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</si>
  <si>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</si>
  <si>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</si>
  <si>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</si>
  <si>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</si>
  <si>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</si>
  <si>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</si>
  <si>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</si>
  <si>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</si>
  <si>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</si>
  <si>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</si>
  <si>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</si>
  <si>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</si>
  <si>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</si>
  <si>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</si>
  <si>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</si>
  <si>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</si>
  <si>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</si>
  <si>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</si>
  <si>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</si>
  <si>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</si>
  <si>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</si>
  <si>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</si>
  <si>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</si>
  <si>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</si>
  <si>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</si>
  <si>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</si>
  <si>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</si>
  <si>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</si>
  <si>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</si>
  <si>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</si>
  <si>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</si>
  <si>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</si>
  <si>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</si>
  <si>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</si>
  <si>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</si>
  <si>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</si>
  <si>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</si>
  <si>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</si>
  <si>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</si>
  <si>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</si>
  <si>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</si>
  <si>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</si>
  <si>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</si>
  <si>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</si>
  <si>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</si>
  <si>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</si>
  <si>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</si>
  <si>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</si>
  <si>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</si>
  <si>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</si>
  <si>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</si>
  <si>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</si>
  <si>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</si>
  <si>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</si>
  <si>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</si>
  <si>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</si>
  <si>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</si>
  <si>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</si>
  <si>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</si>
  <si>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</si>
  <si>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</si>
  <si>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</si>
  <si>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</si>
  <si>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</si>
  <si>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</si>
  <si>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</si>
  <si>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</si>
  <si>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</si>
  <si>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</si>
  <si>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</si>
  <si>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</si>
  <si>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</si>
  <si>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</si>
  <si>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</si>
  <si>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</si>
  <si>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</si>
  <si>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</si>
  <si>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</si>
  <si>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</si>
  <si>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</si>
  <si>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</si>
  <si>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</si>
  <si>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</si>
  <si>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</si>
  <si>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</si>
  <si>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</si>
  <si>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</si>
  <si>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</si>
  <si>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</si>
  <si>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</si>
  <si>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</si>
  <si>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</si>
  <si>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</si>
  <si>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</si>
  <si>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</si>
  <si>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</si>
  <si>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</si>
  <si>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</si>
  <si>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</si>
  <si>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</si>
  <si>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</si>
  <si>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</si>
  <si>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</si>
  <si>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</si>
  <si>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</si>
  <si>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</si>
  <si>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</si>
  <si>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</si>
  <si>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</si>
  <si>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</si>
  <si>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</si>
  <si>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</si>
  <si>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</si>
  <si>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</si>
  <si>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</si>
  <si>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</si>
  <si>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</si>
  <si>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</si>
  <si>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</si>
  <si>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</si>
  <si>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</si>
  <si>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</si>
  <si>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</si>
  <si>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</si>
  <si>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</si>
  <si>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</si>
  <si>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</si>
  <si>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</si>
  <si>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</si>
  <si>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</si>
  <si>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</si>
  <si>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</si>
  <si>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</si>
  <si>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</si>
  <si>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</si>
  <si>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</si>
  <si>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</si>
  <si>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</si>
  <si>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</si>
  <si>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</si>
  <si>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</si>
  <si>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</si>
  <si>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</si>
  <si>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</si>
  <si>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</si>
  <si>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</si>
  <si>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</si>
  <si>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</si>
  <si>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</si>
  <si>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</si>
  <si>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</si>
  <si>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</si>
  <si>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</si>
  <si>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</si>
  <si>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</si>
  <si>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</si>
  <si>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</si>
  <si>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</si>
  <si>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</si>
  <si>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</si>
  <si>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</si>
  <si>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</si>
  <si>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</si>
  <si>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</si>
  <si>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</si>
  <si>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</si>
  <si>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</si>
  <si>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</si>
  <si>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</si>
  <si>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</si>
  <si>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</si>
  <si>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</si>
  <si>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</si>
  <si>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</si>
  <si>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</si>
  <si>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</si>
  <si>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</si>
  <si>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</si>
  <si>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</si>
  <si>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</si>
  <si>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</si>
  <si>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</si>
  <si>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</si>
  <si>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</si>
  <si>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</si>
  <si>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</si>
  <si>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</si>
  <si>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</si>
  <si>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</si>
  <si>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</si>
  <si>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</si>
  <si>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</si>
  <si>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</si>
  <si>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</si>
  <si>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</si>
  <si>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</si>
  <si>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</si>
  <si>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</si>
  <si>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</si>
  <si>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</si>
  <si>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</si>
  <si>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</si>
  <si>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</si>
  <si>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</si>
  <si>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</si>
  <si>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</si>
  <si>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</si>
  <si>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</si>
  <si>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</si>
  <si>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</si>
  <si>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</si>
  <si>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</si>
  <si>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</si>
  <si>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</si>
  <si>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</si>
  <si>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</si>
  <si>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</si>
  <si>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</si>
  <si>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</si>
  <si>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</si>
  <si>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</si>
  <si>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</si>
  <si>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</si>
  <si>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</si>
  <si>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</si>
  <si>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</si>
  <si>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</si>
  <si>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</si>
  <si>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</si>
  <si>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</si>
  <si>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</si>
  <si>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</si>
  <si>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</si>
  <si>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</si>
  <si>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</si>
  <si>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</si>
  <si>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</si>
  <si>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</si>
  <si>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</si>
  <si>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</si>
  <si>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</si>
  <si>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</si>
  <si>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</si>
  <si>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</si>
  <si>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</si>
  <si>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</si>
  <si>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</si>
  <si>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</si>
  <si>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</si>
  <si>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</si>
  <si>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</si>
  <si>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</si>
  <si>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</si>
  <si>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</si>
  <si>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</si>
  <si>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</si>
  <si>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</si>
  <si>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</si>
  <si>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</si>
  <si>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</si>
  <si>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</si>
  <si>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</si>
  <si>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</si>
  <si>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</si>
  <si>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</si>
  <si>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</si>
  <si>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</si>
  <si>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</si>
  <si>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</si>
  <si>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</si>
  <si>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</si>
  <si>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</si>
  <si>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</si>
  <si>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</si>
  <si>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</si>
  <si>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</si>
  <si>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</si>
  <si>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</si>
  <si>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</si>
  <si>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</si>
  <si>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</si>
  <si>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</si>
  <si>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</si>
  <si>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</si>
  <si>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</si>
  <si>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</si>
  <si>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</si>
  <si>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</si>
  <si>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</si>
  <si>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</si>
  <si>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</si>
  <si>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</si>
  <si>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</si>
  <si>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</si>
  <si>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</si>
  <si>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</si>
  <si>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</si>
  <si>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</si>
  <si>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</si>
  <si>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</si>
  <si>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</si>
  <si>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</si>
  <si>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</si>
  <si>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</si>
  <si>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</si>
  <si>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</si>
  <si>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</si>
  <si>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</si>
  <si>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</si>
  <si>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</si>
  <si>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</si>
  <si>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</si>
  <si>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</si>
  <si>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</si>
  <si>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</si>
  <si>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</si>
  <si>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</si>
  <si>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</si>
  <si>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</si>
  <si>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</si>
  <si>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</si>
  <si>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</si>
  <si>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</si>
  <si>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</si>
  <si>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</si>
  <si>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</si>
  <si>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</si>
  <si>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</si>
  <si>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</si>
  <si>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</si>
  <si>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</si>
  <si>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</si>
  <si>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</si>
  <si>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</si>
  <si>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</si>
  <si>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</si>
  <si>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</si>
  <si>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</si>
  <si>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</si>
  <si>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</si>
  <si>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</si>
  <si>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</si>
  <si>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</si>
  <si>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</si>
  <si>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</si>
  <si>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</si>
  <si>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</si>
  <si>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</si>
  <si>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</si>
  <si>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</si>
  <si>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</si>
  <si>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</si>
  <si>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</si>
  <si>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</si>
  <si>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</si>
  <si>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</si>
  <si>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</si>
  <si>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</si>
  <si>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</si>
  <si>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</si>
  <si>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</si>
  <si>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</si>
  <si>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</si>
  <si>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</si>
  <si>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</si>
  <si>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</si>
  <si>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</si>
  <si>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</si>
  <si>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</si>
  <si>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</si>
  <si>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</si>
  <si>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</si>
  <si>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</si>
  <si>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</si>
  <si>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</si>
  <si>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</si>
  <si>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</si>
  <si>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</si>
  <si>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</si>
  <si>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</si>
  <si>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</si>
  <si>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</si>
  <si>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</si>
  <si>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</si>
  <si>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</si>
  <si>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</si>
  <si>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</si>
  <si>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</si>
  <si>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</si>
  <si>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</si>
  <si>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</si>
  <si>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</si>
  <si>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</si>
  <si>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</si>
  <si>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</si>
  <si>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</si>
  <si>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</si>
  <si>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</si>
  <si>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</si>
  <si>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</si>
  <si>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</si>
  <si>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</si>
  <si>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</si>
  <si>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</si>
  <si>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</si>
  <si>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</si>
  <si>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</si>
  <si>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</si>
  <si>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</si>
  <si>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</si>
  <si>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</si>
  <si>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</si>
  <si>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</si>
  <si>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</si>
  <si>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</si>
  <si>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</si>
  <si>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</si>
  <si>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</si>
  <si>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</si>
  <si>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</si>
  <si>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</si>
  <si>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</si>
  <si>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</si>
  <si>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</si>
  <si>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</si>
  <si>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</si>
  <si>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</si>
  <si>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</si>
  <si>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</si>
  <si>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</si>
  <si>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</si>
  <si>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</si>
  <si>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</si>
  <si>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</si>
  <si>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</si>
  <si>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</si>
  <si>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</si>
  <si>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</si>
  <si>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</si>
  <si>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</si>
  <si>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</si>
  <si>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</si>
  <si>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</si>
  <si>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</si>
  <si>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</si>
  <si>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</si>
  <si>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</si>
  <si>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</si>
  <si>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</si>
  <si>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</si>
  <si>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</si>
  <si>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</si>
  <si>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</si>
  <si>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</si>
  <si>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</si>
  <si>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</si>
  <si>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</si>
  <si>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</si>
  <si>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</si>
  <si>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</si>
  <si>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</si>
  <si>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</si>
  <si>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</si>
  <si>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</si>
  <si>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</si>
  <si>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</si>
  <si>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</si>
  <si>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</si>
  <si>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</si>
  <si>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</si>
  <si>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</si>
  <si>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</si>
  <si>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</si>
  <si>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</si>
  <si>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</si>
  <si>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</si>
  <si>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</si>
  <si>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</si>
  <si>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</si>
  <si>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</si>
  <si>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</si>
  <si>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</si>
  <si>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</si>
  <si>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</si>
  <si>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</si>
  <si>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</si>
  <si>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</si>
  <si>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</si>
  <si>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</si>
  <si>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</si>
  <si>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</si>
  <si>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</si>
  <si>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</si>
  <si>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</si>
  <si>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</si>
  <si>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</si>
  <si>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</si>
  <si>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</si>
  <si>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</si>
  <si>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</si>
  <si>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</si>
  <si>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</si>
  <si>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</si>
  <si>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</si>
  <si>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</si>
  <si>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</si>
  <si>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</si>
  <si>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</si>
  <si>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</si>
  <si>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</si>
  <si>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</si>
  <si>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</si>
  <si>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</si>
  <si>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</si>
  <si>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</si>
  <si>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</si>
  <si>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</si>
  <si>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</si>
  <si>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</si>
  <si>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</si>
  <si>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</si>
  <si>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</si>
  <si>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</si>
  <si>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</si>
  <si>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</si>
  <si>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</si>
  <si>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</si>
  <si>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</si>
  <si>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</si>
  <si>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</si>
  <si>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</si>
  <si>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</si>
  <si>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</si>
  <si>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</si>
  <si>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</si>
  <si>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</si>
  <si>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</si>
  <si>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</si>
  <si>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</si>
  <si>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</si>
  <si>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</si>
  <si>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</si>
  <si>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</si>
  <si>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</si>
  <si>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</si>
  <si>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</si>
  <si>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</si>
  <si>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</si>
  <si>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</si>
  <si>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</si>
  <si>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</si>
  <si>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</si>
  <si>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</si>
  <si>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</si>
  <si>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</si>
  <si>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</si>
  <si>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</si>
  <si>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</si>
  <si>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</si>
  <si>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</si>
  <si>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</si>
  <si>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</si>
  <si>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</si>
  <si>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</si>
  <si>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</si>
  <si>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</si>
  <si>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</si>
  <si>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</si>
  <si>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</si>
  <si>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</si>
  <si>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</si>
  <si>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</si>
  <si>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</si>
  <si>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</si>
  <si>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</si>
  <si>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</si>
  <si>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</si>
  <si>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</si>
  <si>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</si>
  <si>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</si>
  <si>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</si>
  <si>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</si>
  <si>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</si>
  <si>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</si>
  <si>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</si>
  <si>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</si>
  <si>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</si>
  <si>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</si>
  <si>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</si>
  <si>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</si>
  <si>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</si>
  <si>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</si>
  <si>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</si>
  <si>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</si>
  <si>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</si>
  <si>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</si>
  <si>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</si>
  <si>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</si>
  <si>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</si>
  <si>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</si>
  <si>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</si>
  <si>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</si>
  <si>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</si>
  <si>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</si>
  <si>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</si>
  <si>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</si>
  <si>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</si>
  <si>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</si>
  <si>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</si>
  <si>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</si>
  <si>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</si>
  <si>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</si>
  <si>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</si>
  <si>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</si>
  <si>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</si>
  <si>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</si>
  <si>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</si>
  <si>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</si>
  <si>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</si>
  <si>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</si>
  <si>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</si>
  <si>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</si>
  <si>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</si>
  <si>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</si>
  <si>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</si>
  <si>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</si>
  <si>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</si>
  <si>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</si>
  <si>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</si>
  <si>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</si>
  <si>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</si>
  <si>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</si>
  <si>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</si>
  <si>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</si>
  <si>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</si>
  <si>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</si>
  <si>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</si>
  <si>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</si>
  <si>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</si>
  <si>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</si>
  <si>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</si>
  <si>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</si>
  <si>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</si>
  <si>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</si>
  <si>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</si>
  <si>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</si>
  <si>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</si>
  <si>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</si>
  <si>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</si>
  <si>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</si>
  <si>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</si>
  <si>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</si>
  <si>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</si>
  <si>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</si>
  <si>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</si>
  <si>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</si>
  <si>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</si>
  <si>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</si>
  <si>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</si>
  <si>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</si>
  <si>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</si>
  <si>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</si>
  <si>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</si>
  <si>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</si>
  <si>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</si>
  <si>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</si>
  <si>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</si>
  <si>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</si>
  <si>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</si>
  <si>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</si>
  <si>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</si>
  <si>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</si>
  <si>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</si>
  <si>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</si>
  <si>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</si>
  <si>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</si>
  <si>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</si>
  <si>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</si>
  <si>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</si>
  <si>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</si>
  <si>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</si>
  <si>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</si>
  <si>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</si>
  <si>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</si>
  <si>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</si>
  <si>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</si>
  <si>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</si>
  <si>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</si>
  <si>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</si>
  <si>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</si>
  <si>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</si>
  <si>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</si>
  <si>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</si>
  <si>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</si>
  <si>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</si>
  <si>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</si>
  <si>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</si>
  <si>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</si>
  <si>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</si>
  <si>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</si>
  <si>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</si>
  <si>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</si>
  <si>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</si>
  <si>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</si>
  <si>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</si>
  <si>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</si>
  <si>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</si>
  <si>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</si>
  <si>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</si>
  <si>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</si>
  <si>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</si>
  <si>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</si>
  <si>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</si>
  <si>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</si>
  <si>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</si>
  <si>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</si>
  <si>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</si>
  <si>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</si>
  <si>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</si>
  <si>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</si>
  <si>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</si>
  <si>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</si>
  <si>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</si>
  <si>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</si>
  <si>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</si>
  <si>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</si>
  <si>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</si>
  <si>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</si>
  <si>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</si>
  <si>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</si>
  <si>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</si>
  <si>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</si>
  <si>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</si>
  <si>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</si>
  <si>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</si>
  <si>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</si>
  <si>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</si>
  <si>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</si>
  <si>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</si>
  <si>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</si>
  <si>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</si>
  <si>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</si>
  <si>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</si>
  <si>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</si>
  <si>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</si>
  <si>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</si>
  <si>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</si>
  <si>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</si>
  <si>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</si>
  <si>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</si>
  <si>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</si>
  <si>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</si>
  <si>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</si>
  <si>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</si>
  <si>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</si>
  <si>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</si>
  <si>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</si>
  <si>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</si>
  <si>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</si>
  <si>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</si>
  <si>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</si>
  <si>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</si>
  <si>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</si>
  <si>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</si>
  <si>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</si>
  <si>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</si>
  <si>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</si>
  <si>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</si>
  <si>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</si>
  <si>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</si>
  <si>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</si>
  <si>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</si>
  <si>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</si>
  <si>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</si>
  <si>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</si>
  <si>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</si>
  <si>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</si>
  <si>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</si>
  <si>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</si>
  <si>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</si>
  <si>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</si>
  <si>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</si>
  <si>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</si>
  <si>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</si>
  <si>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</si>
  <si>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</si>
  <si>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</si>
  <si>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</si>
  <si>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</si>
  <si>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</si>
  <si>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</si>
  <si>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</si>
  <si>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</si>
  <si>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</si>
  <si>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</si>
  <si>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</si>
  <si>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</si>
  <si>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</si>
  <si>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</si>
  <si>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</si>
  <si>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</si>
  <si>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</si>
  <si>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</si>
  <si>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</si>
  <si>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</si>
  <si>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</si>
  <si>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</si>
  <si>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</si>
  <si>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</si>
  <si>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</si>
  <si>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</si>
  <si>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</si>
  <si>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</si>
  <si>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</si>
  <si>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</si>
  <si>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</si>
  <si>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</si>
  <si>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</si>
  <si>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</si>
  <si>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</si>
  <si>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</si>
  <si>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</si>
  <si>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</si>
  <si>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</si>
  <si>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</si>
  <si>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</si>
  <si>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</si>
  <si>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</si>
  <si>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</si>
  <si>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</si>
  <si>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</si>
  <si>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</si>
  <si>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</si>
  <si>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</si>
  <si>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</si>
  <si>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</si>
  <si>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</si>
  <si>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</si>
  <si>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</si>
  <si>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</si>
  <si>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</si>
  <si>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</si>
  <si>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</si>
  <si>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</si>
  <si>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</si>
  <si>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</si>
  <si>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</si>
  <si>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</si>
  <si>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</si>
  <si>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</si>
  <si>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</si>
  <si>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</si>
  <si>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</si>
  <si>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</si>
  <si>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</si>
  <si>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</si>
  <si>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</si>
  <si>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</si>
  <si>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</si>
  <si>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</si>
  <si>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</si>
  <si>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</si>
  <si>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</si>
  <si>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</si>
  <si>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</si>
  <si>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</si>
  <si>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</si>
  <si>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</si>
  <si>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</si>
  <si>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</si>
  <si>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</si>
  <si>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</si>
  <si>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</si>
  <si>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</si>
  <si>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</si>
  <si>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</si>
  <si>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</si>
  <si>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</si>
  <si>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</si>
  <si>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</si>
  <si>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</si>
  <si>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</si>
  <si>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</si>
  <si>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</si>
  <si>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</si>
  <si>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</si>
  <si>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</si>
  <si>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</si>
  <si>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</si>
  <si>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</si>
  <si>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</si>
  <si>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</si>
  <si>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</si>
  <si>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</si>
  <si>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</si>
  <si>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</si>
  <si>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</si>
  <si>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</si>
  <si>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</si>
  <si>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</si>
  <si>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</si>
  <si>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</si>
  <si>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</si>
  <si>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</si>
  <si>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</si>
  <si>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</si>
  <si>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</si>
  <si>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</si>
  <si>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</si>
  <si>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</si>
  <si>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</si>
  <si>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</si>
  <si>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</si>
  <si>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</si>
  <si>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</si>
  <si>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</si>
  <si>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</si>
  <si>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</si>
  <si>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</si>
  <si>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</si>
  <si>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</si>
  <si>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</si>
  <si>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</si>
  <si>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</si>
  <si>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</si>
  <si>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</si>
  <si>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</si>
  <si>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</si>
  <si>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</si>
  <si>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</si>
  <si>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</si>
  <si>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</si>
  <si>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</si>
  <si>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</si>
  <si>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</si>
  <si>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</si>
  <si>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</si>
  <si>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</si>
  <si>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</si>
  <si>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</si>
  <si>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</si>
  <si>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</si>
  <si>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</si>
  <si>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</si>
  <si>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</si>
  <si>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</si>
  <si>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</si>
  <si>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</si>
  <si>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</si>
  <si>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</si>
  <si>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</si>
  <si>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</si>
  <si>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</si>
  <si>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</si>
  <si>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</si>
  <si>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</si>
  <si>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</si>
  <si>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</si>
  <si>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</si>
  <si>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</si>
  <si>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</si>
  <si>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</si>
  <si>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</si>
  <si>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</si>
  <si>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</si>
  <si>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</si>
  <si>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</si>
  <si>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</si>
  <si>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</si>
  <si>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</si>
  <si>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</si>
  <si>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</si>
  <si>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</si>
  <si>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</si>
  <si>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</si>
  <si>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</si>
  <si>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</si>
  <si>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</si>
  <si>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</si>
  <si>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</si>
  <si>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</si>
  <si>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</si>
  <si>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</si>
  <si>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</si>
  <si>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</si>
  <si>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</si>
  <si>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</si>
  <si>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</si>
  <si>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</si>
  <si>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</si>
  <si>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</si>
  <si>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</si>
  <si>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</si>
  <si>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</si>
  <si>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</si>
  <si>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</si>
  <si>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</si>
  <si>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</si>
  <si>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</si>
  <si>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</si>
  <si>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</si>
  <si>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</si>
  <si>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</si>
  <si>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</si>
  <si>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</si>
  <si>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</si>
  <si>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</si>
  <si>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</si>
  <si>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</si>
  <si>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</si>
  <si>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</si>
  <si>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</si>
  <si>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</si>
  <si>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</si>
  <si>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</si>
  <si>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</si>
  <si>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</si>
  <si>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</si>
  <si>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</si>
  <si>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</si>
  <si>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</si>
  <si>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</si>
  <si>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</si>
  <si>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</si>
  <si>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</si>
  <si>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</si>
  <si>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</si>
  <si>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</si>
  <si>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</si>
  <si>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</si>
  <si>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</si>
  <si>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</si>
  <si>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</si>
  <si>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</si>
  <si>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</si>
  <si>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</si>
  <si>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</si>
  <si>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</si>
  <si>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</si>
  <si>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</si>
  <si>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</si>
  <si>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</si>
  <si>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</si>
  <si>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</si>
  <si>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</si>
  <si>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</si>
  <si>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</si>
  <si>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</si>
  <si>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</si>
  <si>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</si>
  <si>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</si>
  <si>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</si>
  <si>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</si>
  <si>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</si>
  <si>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</si>
  <si>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</si>
  <si>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</si>
  <si>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</si>
  <si>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</si>
  <si>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</si>
  <si>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</si>
  <si>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</si>
  <si>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</si>
  <si>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</si>
  <si>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</si>
  <si>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</si>
  <si>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</si>
  <si>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</si>
  <si>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</si>
  <si>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</si>
  <si>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</si>
  <si>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</si>
  <si>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</si>
  <si>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</si>
  <si>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</si>
  <si>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</si>
  <si>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</si>
  <si>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</si>
  <si>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</si>
  <si>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</si>
  <si>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</si>
  <si>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</si>
  <si>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</si>
  <si>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</si>
  <si>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</si>
  <si>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</si>
  <si>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</si>
  <si>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</si>
  <si>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</si>
  <si>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</si>
  <si>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</si>
  <si>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</si>
  <si>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</si>
  <si>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</si>
  <si>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</si>
  <si>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</si>
  <si>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</si>
  <si>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</si>
  <si>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</si>
  <si>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</si>
  <si>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</si>
  <si>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</si>
  <si>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</si>
  <si>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</si>
  <si>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</si>
  <si>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</si>
  <si>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</si>
  <si>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</si>
  <si>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</si>
  <si>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</si>
  <si>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</si>
  <si>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</si>
  <si>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</si>
  <si>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</si>
  <si>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</si>
  <si>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</si>
  <si>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</si>
  <si>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</si>
  <si>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</si>
  <si>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</si>
  <si>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</si>
  <si>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</si>
  <si>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</si>
  <si>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</si>
  <si>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</si>
  <si>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</si>
  <si>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</si>
  <si>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</si>
  <si>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</si>
  <si>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</si>
  <si>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</si>
  <si>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</si>
  <si>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</si>
  <si>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</si>
  <si>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</si>
  <si>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</si>
  <si>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</si>
  <si>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</si>
  <si>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</si>
  <si>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</si>
  <si>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</si>
  <si>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</si>
  <si>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</si>
  <si>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</si>
  <si>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</si>
  <si>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</si>
  <si>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</si>
  <si>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</si>
  <si>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</si>
  <si>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</si>
  <si>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</si>
  <si>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</si>
  <si>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</si>
  <si>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</si>
  <si>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</si>
  <si>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</si>
  <si>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</si>
  <si>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</si>
  <si>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</si>
  <si>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</si>
  <si>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</si>
  <si>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</si>
  <si>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</si>
  <si>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</si>
  <si>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</si>
  <si>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</si>
  <si>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</si>
  <si>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</si>
  <si>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</si>
  <si>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</si>
  <si>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</si>
  <si>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</si>
  <si>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</si>
  <si>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</si>
  <si>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</si>
  <si>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</si>
  <si>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</si>
  <si>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</si>
  <si>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</si>
  <si>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</si>
  <si>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</si>
  <si>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</si>
  <si>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</si>
  <si>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</si>
  <si>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</si>
  <si>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</si>
  <si>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</si>
  <si>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</si>
  <si>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</si>
  <si>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</si>
  <si>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</si>
  <si>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</si>
  <si>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</si>
  <si>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</si>
  <si>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</si>
  <si>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</si>
  <si>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</si>
  <si>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</si>
  <si>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</si>
  <si>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</si>
  <si>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</si>
  <si>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</si>
  <si>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</si>
  <si>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</si>
  <si>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</si>
  <si>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</si>
  <si>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</si>
  <si>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</si>
  <si>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</si>
  <si>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</si>
  <si>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</si>
  <si>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</si>
  <si>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</si>
  <si>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</si>
  <si>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</si>
  <si>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</si>
  <si>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</si>
  <si>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</si>
  <si>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</si>
  <si>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</si>
  <si>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</si>
  <si>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</si>
  <si>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</si>
  <si>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</si>
  <si>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</si>
  <si>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</si>
  <si>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</si>
  <si>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</si>
  <si>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</si>
  <si>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</si>
  <si>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</si>
  <si>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</si>
  <si>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</si>
  <si>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</si>
  <si>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</si>
  <si>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</si>
  <si>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</si>
  <si>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</si>
  <si>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</si>
  <si>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</si>
  <si>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</si>
  <si>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</si>
  <si>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</si>
  <si>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</si>
  <si>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</si>
  <si>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</si>
  <si>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</si>
  <si>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</si>
  <si>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</si>
  <si>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</si>
  <si>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</si>
  <si>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</si>
  <si>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</si>
  <si>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</si>
  <si>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</si>
  <si>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</si>
  <si>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</si>
  <si>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</si>
  <si>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</si>
  <si>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</si>
  <si>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</si>
  <si>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</si>
  <si>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</si>
  <si>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</si>
  <si>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</si>
  <si>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</si>
  <si>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</si>
  <si>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</si>
  <si>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</si>
  <si>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</si>
  <si>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</si>
  <si>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</si>
  <si>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</si>
  <si>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</si>
  <si>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</si>
  <si>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</si>
  <si>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</si>
  <si>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</si>
  <si>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</si>
  <si>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</si>
  <si>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</si>
  <si>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</si>
  <si>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</si>
  <si>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</si>
  <si>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</si>
  <si>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</si>
  <si>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</si>
  <si>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</si>
  <si>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</si>
  <si>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</si>
  <si>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</si>
  <si>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</si>
  <si>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</si>
  <si>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</si>
  <si>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</si>
  <si>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</si>
  <si>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</si>
  <si>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</si>
  <si>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</si>
  <si>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</si>
  <si>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</si>
  <si>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</si>
  <si>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</si>
  <si>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</si>
  <si>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</si>
  <si>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</si>
  <si>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</si>
  <si>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</si>
  <si>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</si>
  <si>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</si>
  <si>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</si>
  <si>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</si>
  <si>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</si>
  <si>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</si>
  <si>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</si>
  <si>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</si>
  <si>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</si>
  <si>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</si>
  <si>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</si>
  <si>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</si>
  <si>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</si>
  <si>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</si>
  <si>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</si>
  <si>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</si>
  <si>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</si>
  <si>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</si>
  <si>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</si>
  <si>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</si>
  <si>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</si>
  <si>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</si>
  <si>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</si>
  <si>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</si>
  <si>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</si>
  <si>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</si>
  <si>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</si>
  <si>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</si>
  <si>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</si>
  <si>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</si>
  <si>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</si>
  <si>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</si>
  <si>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</si>
  <si>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</si>
  <si>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</si>
  <si>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</si>
  <si>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</si>
  <si>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</si>
  <si>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</si>
  <si>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</si>
  <si>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</si>
  <si>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</si>
  <si>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</si>
  <si>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</si>
  <si>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</si>
  <si>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</si>
  <si>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</si>
  <si>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</si>
  <si>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</si>
  <si>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</si>
  <si>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</si>
  <si>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</si>
  <si>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</si>
  <si>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</si>
  <si>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</si>
  <si>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</si>
  <si>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</si>
  <si>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</si>
  <si>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</si>
  <si>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</si>
  <si>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</si>
  <si>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</si>
  <si>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</si>
  <si>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</si>
  <si>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</si>
  <si>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</si>
  <si>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</si>
  <si>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</si>
  <si>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</si>
  <si>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</si>
  <si>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</si>
  <si>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</si>
  <si>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</si>
  <si>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</si>
  <si>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</si>
  <si>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</si>
  <si>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</si>
  <si>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</si>
  <si>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</si>
  <si>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</si>
  <si>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</si>
  <si>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</si>
  <si>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</si>
  <si>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</si>
  <si>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</si>
  <si>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</si>
  <si>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</si>
  <si>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</si>
  <si>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</si>
  <si>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</si>
  <si>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</si>
  <si>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</si>
  <si>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</si>
  <si>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</si>
  <si>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</si>
  <si>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</si>
  <si>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</si>
  <si>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</si>
  <si>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</si>
  <si>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</si>
  <si>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</si>
  <si>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</si>
  <si>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</si>
  <si>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</si>
  <si>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</si>
  <si>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</si>
  <si>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</si>
  <si>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</si>
  <si>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</si>
  <si>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</si>
  <si>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</si>
  <si>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</si>
  <si>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</si>
  <si>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</si>
  <si>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</si>
  <si>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</si>
  <si>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</si>
  <si>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</si>
  <si>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</si>
  <si>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</si>
  <si>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</si>
  <si>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</si>
  <si>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</si>
  <si>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</si>
  <si>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</si>
  <si>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</si>
  <si>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</si>
  <si>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</si>
  <si>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</si>
  <si>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</si>
  <si>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</si>
  <si>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</si>
  <si>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</si>
  <si>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</si>
  <si>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</si>
  <si>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</si>
  <si>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</si>
  <si>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</si>
  <si>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</si>
  <si>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</si>
  <si>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</si>
  <si>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</si>
  <si>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</si>
  <si>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</si>
  <si>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</si>
  <si>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</si>
  <si>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</si>
  <si>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</si>
  <si>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</si>
  <si>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</si>
  <si>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</si>
  <si>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</si>
  <si>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</si>
  <si>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</si>
  <si>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</si>
  <si>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</si>
  <si>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</si>
  <si>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</si>
  <si>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</si>
  <si>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</si>
  <si>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</si>
  <si>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</si>
  <si>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</si>
  <si>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</si>
  <si>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</si>
  <si>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</si>
  <si>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</si>
  <si>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</si>
  <si>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</si>
  <si>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</si>
  <si>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</si>
  <si>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</si>
  <si>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</si>
  <si>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</si>
  <si>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</si>
  <si>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</si>
  <si>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</si>
  <si>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</si>
  <si>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</si>
  <si>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</si>
  <si>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</si>
  <si>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</si>
  <si>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</si>
  <si>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</si>
  <si>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</si>
  <si>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</si>
  <si>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</si>
  <si>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</si>
  <si>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</si>
  <si>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</si>
  <si>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</si>
  <si>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</si>
  <si>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</si>
  <si>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</si>
  <si>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</si>
  <si>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</si>
  <si>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</si>
  <si>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</si>
  <si>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</si>
  <si>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</si>
  <si>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</si>
  <si>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</si>
  <si>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</si>
  <si>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</si>
  <si>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</si>
  <si>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</si>
  <si>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</si>
  <si>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</si>
  <si>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</si>
  <si>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</si>
  <si>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</si>
  <si>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</si>
  <si>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</si>
  <si>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</si>
  <si>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</si>
  <si>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</si>
  <si>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</si>
  <si>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</si>
  <si>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</si>
  <si>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</si>
  <si>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</si>
  <si>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</si>
  <si>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</si>
  <si>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</si>
  <si>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</si>
  <si>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</si>
  <si>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</si>
  <si>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</si>
  <si>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</si>
  <si>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</si>
  <si>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</si>
  <si>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</si>
  <si>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</si>
  <si>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</si>
  <si>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</si>
  <si>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</si>
  <si>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</si>
  <si>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</si>
  <si>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</si>
  <si>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</si>
  <si>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</si>
  <si>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</si>
  <si>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</si>
  <si>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</si>
  <si>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</si>
  <si>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</si>
  <si>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</si>
  <si>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</si>
  <si>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</si>
  <si>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</si>
  <si>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</si>
  <si>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</si>
  <si>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</si>
  <si>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</si>
  <si>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</si>
  <si>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</si>
  <si>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</si>
  <si>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</si>
  <si>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</si>
  <si>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</si>
  <si>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</si>
  <si>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</si>
  <si>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</si>
  <si>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</si>
  <si>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</si>
  <si>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</si>
  <si>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</si>
  <si>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</si>
  <si>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</si>
  <si>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</si>
  <si>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</si>
  <si>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</si>
  <si>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</si>
  <si>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</si>
  <si>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</si>
  <si>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</si>
  <si>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</si>
  <si>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</si>
  <si>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</si>
  <si>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</si>
  <si>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</si>
  <si>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</si>
  <si>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</si>
  <si>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</si>
  <si>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</si>
  <si>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</si>
  <si>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</si>
  <si>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</si>
  <si>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</si>
  <si>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</si>
  <si>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</si>
  <si>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</si>
  <si>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</si>
  <si>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</si>
  <si>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</si>
  <si>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</si>
  <si>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</si>
  <si>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</si>
  <si>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</si>
  <si>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</si>
  <si>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</si>
  <si>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</si>
  <si>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</si>
  <si>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</si>
  <si>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</si>
  <si>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</si>
  <si>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</si>
  <si>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</si>
  <si>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</si>
  <si>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</si>
  <si>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</si>
  <si>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</si>
  <si>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</si>
  <si>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</si>
  <si>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</si>
  <si>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</si>
  <si>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</si>
  <si>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</si>
  <si>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</si>
  <si>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</si>
  <si>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</si>
  <si>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</si>
  <si>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</si>
  <si>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</si>
  <si>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</si>
  <si>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</si>
  <si>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</si>
  <si>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</si>
  <si>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</si>
  <si>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</si>
  <si>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</si>
  <si>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</si>
  <si>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</si>
  <si>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</si>
  <si>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</si>
  <si>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</si>
  <si>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</si>
  <si>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</si>
  <si>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</si>
  <si>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</si>
  <si>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</si>
  <si>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</si>
  <si>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</si>
  <si>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</si>
  <si>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</si>
  <si>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</si>
  <si>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</si>
  <si>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</si>
  <si>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</si>
  <si>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</si>
  <si>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</si>
  <si>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</si>
  <si>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</si>
  <si>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</si>
  <si>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</si>
  <si>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</si>
  <si>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</si>
  <si>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</si>
  <si>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</si>
  <si>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</si>
  <si>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</si>
  <si>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</si>
  <si>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</si>
  <si>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</si>
  <si>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</si>
  <si>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</si>
  <si>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</si>
  <si>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</si>
  <si>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</si>
  <si>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</si>
  <si>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</si>
  <si>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</si>
  <si>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</si>
  <si>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</si>
  <si>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</si>
  <si>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</si>
  <si>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</si>
  <si>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</si>
  <si>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</si>
  <si>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</si>
  <si>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</si>
  <si>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</si>
  <si>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</si>
  <si>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</si>
  <si>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</si>
  <si>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</si>
  <si>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</si>
  <si>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</si>
  <si>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</si>
  <si>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</si>
  <si>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</si>
  <si>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</si>
  <si>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</si>
  <si>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</si>
  <si>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</si>
  <si>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</si>
  <si>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</si>
  <si>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</si>
  <si>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</si>
  <si>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</si>
  <si>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</si>
  <si>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</si>
  <si>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</si>
  <si>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</si>
  <si>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</si>
  <si>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</si>
  <si>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</si>
  <si>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</si>
  <si>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</si>
  <si>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</si>
  <si>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</si>
  <si>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</si>
  <si>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</si>
  <si>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</si>
  <si>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</si>
  <si>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</si>
  <si>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</si>
  <si>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</si>
  <si>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</si>
  <si>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</si>
  <si>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</si>
  <si>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</si>
  <si>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</si>
  <si>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</si>
  <si>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</si>
  <si>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</si>
  <si>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</si>
  <si>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</si>
  <si>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</si>
  <si>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</si>
  <si>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</si>
  <si>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</si>
  <si>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</si>
  <si>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</si>
  <si>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</si>
  <si>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</si>
  <si>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</si>
  <si>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</si>
  <si>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</si>
  <si>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</si>
  <si>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</si>
  <si>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</si>
  <si>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</si>
  <si>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</si>
  <si>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</si>
  <si>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</si>
  <si>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</si>
  <si>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</si>
  <si>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</si>
  <si>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</si>
  <si>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</si>
  <si>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</si>
  <si>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</si>
  <si>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</si>
  <si>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</si>
  <si>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</si>
  <si>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</si>
  <si>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</si>
  <si>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</si>
  <si>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</si>
  <si>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</si>
  <si>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</si>
  <si>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</si>
  <si>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</si>
  <si>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</si>
  <si>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</si>
  <si>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</si>
  <si>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</si>
  <si>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</si>
  <si>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</si>
  <si>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</si>
  <si>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</si>
  <si>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</si>
  <si>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</si>
  <si>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</si>
  <si>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</si>
  <si>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</si>
  <si>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</si>
  <si>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</si>
  <si>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</si>
  <si>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</si>
  <si>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</si>
  <si>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</si>
  <si>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</si>
  <si>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</si>
  <si>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</si>
  <si>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</si>
  <si>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</si>
  <si>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</si>
  <si>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</si>
  <si>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</si>
  <si>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</si>
  <si>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</si>
  <si>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</si>
  <si>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</si>
  <si>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</si>
  <si>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</si>
  <si>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</si>
  <si>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</si>
  <si>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</si>
  <si>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</si>
  <si>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</si>
  <si>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</si>
  <si>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</si>
  <si>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</si>
  <si>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</si>
  <si>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</si>
  <si>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</si>
  <si>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</si>
  <si>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</si>
  <si>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</si>
  <si>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</si>
  <si>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</si>
  <si>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</si>
  <si>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</si>
  <si>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</si>
  <si>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</si>
  <si>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</si>
  <si>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</si>
  <si>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</si>
  <si>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</si>
  <si>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</si>
  <si>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</si>
  <si>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</si>
  <si>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</si>
  <si>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</si>
  <si>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</si>
  <si>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</si>
  <si>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</si>
  <si>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</si>
  <si>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</si>
  <si>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</si>
  <si>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</si>
  <si>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</si>
  <si>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</si>
  <si>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</si>
  <si>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</si>
  <si>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</si>
  <si>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</si>
  <si>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</si>
  <si>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</si>
  <si>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</si>
  <si>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</si>
  <si>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</si>
  <si>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</si>
  <si>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</si>
  <si>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</si>
  <si>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</si>
  <si>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</si>
  <si>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</si>
  <si>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</si>
  <si>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</si>
  <si>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</si>
  <si>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</si>
  <si>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</si>
  <si>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</si>
  <si>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</si>
  <si>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</si>
  <si>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</si>
  <si>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</si>
  <si>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</si>
  <si>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</si>
  <si>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</si>
  <si>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</si>
  <si>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</si>
  <si>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</si>
  <si>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</si>
  <si>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</si>
  <si>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</si>
  <si>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</si>
  <si>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</si>
  <si>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</si>
  <si>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</si>
  <si>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</si>
  <si>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</si>
  <si>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</si>
  <si>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</si>
  <si>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</si>
  <si>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</si>
  <si>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</si>
  <si>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</si>
  <si>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</si>
  <si>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</si>
  <si>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</si>
  <si>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</si>
  <si>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</si>
  <si>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</si>
  <si>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</si>
  <si>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</si>
  <si>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</si>
  <si>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</si>
  <si>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</si>
  <si>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</si>
  <si>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</si>
  <si>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</si>
  <si>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</si>
  <si>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</si>
  <si>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</si>
  <si>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</si>
  <si>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</si>
  <si>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</si>
  <si>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</si>
  <si>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</si>
  <si>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</si>
  <si>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</si>
  <si>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</si>
  <si>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</si>
  <si>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</si>
  <si>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</si>
  <si>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</si>
  <si>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</si>
  <si>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</si>
  <si>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</si>
  <si>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</si>
  <si>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</si>
  <si>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</si>
  <si>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</si>
  <si>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</si>
  <si>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</si>
  <si>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</si>
  <si>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</si>
  <si>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</si>
  <si>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</si>
  <si>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</si>
  <si>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</si>
  <si>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</si>
  <si>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</si>
  <si>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</si>
  <si>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</si>
  <si>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</si>
  <si>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</si>
  <si>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</si>
  <si>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</si>
  <si>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</si>
  <si>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</si>
  <si>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</si>
  <si>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</si>
  <si>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</si>
  <si>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</si>
  <si>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</si>
  <si>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</si>
  <si>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</si>
  <si>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</si>
  <si>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</si>
  <si>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</si>
  <si>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</si>
  <si>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</si>
  <si>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</si>
  <si>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</si>
  <si>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</si>
  <si>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</si>
  <si>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</si>
  <si>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</si>
  <si>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</si>
  <si>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</si>
  <si>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</si>
  <si>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</si>
  <si>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</si>
  <si>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</si>
  <si>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</si>
  <si>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</si>
  <si>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</si>
  <si>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</si>
  <si>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</si>
  <si>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</si>
  <si>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</si>
  <si>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</si>
  <si>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</si>
  <si>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</si>
  <si>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</si>
  <si>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</si>
  <si>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</si>
  <si>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</si>
  <si>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</si>
  <si>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</si>
  <si>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</si>
  <si>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</si>
  <si>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</si>
  <si>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</si>
  <si>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</si>
  <si>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</si>
  <si>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</si>
  <si>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</si>
  <si>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</si>
  <si>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</si>
  <si>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</si>
  <si>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</si>
  <si>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</si>
  <si>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</si>
  <si>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</si>
  <si>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</si>
  <si>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</si>
  <si>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</si>
  <si>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</si>
  <si>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</si>
  <si>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</si>
  <si>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</si>
  <si>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</si>
  <si>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</si>
  <si>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</si>
  <si>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</si>
  <si>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</si>
  <si>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</si>
  <si>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</si>
  <si>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</si>
  <si>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</si>
  <si>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</si>
  <si>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</si>
  <si>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</si>
  <si>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</si>
  <si>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</si>
  <si>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</si>
  <si>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</si>
  <si>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</si>
  <si>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</si>
  <si>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</si>
  <si>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</si>
  <si>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</si>
  <si>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</si>
  <si>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</si>
  <si>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</si>
  <si>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</si>
  <si>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</si>
  <si>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</si>
  <si>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</si>
  <si>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</si>
  <si>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</si>
  <si>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</si>
  <si>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</si>
  <si>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</si>
  <si>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</si>
  <si>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</si>
  <si>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</si>
  <si>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</si>
  <si>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</si>
  <si>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</si>
  <si>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</si>
  <si>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</si>
  <si>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</si>
  <si>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</si>
  <si>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</si>
  <si>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</si>
  <si>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</si>
  <si>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</si>
  <si>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</si>
  <si>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</si>
  <si>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</si>
  <si>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</si>
  <si>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</si>
  <si>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</si>
  <si>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</si>
  <si>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</si>
  <si>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</si>
  <si>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</si>
  <si>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</si>
  <si>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</si>
  <si>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</si>
  <si>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</si>
  <si>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</si>
  <si>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</si>
  <si>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</si>
  <si>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</si>
  <si>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</si>
  <si>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</si>
  <si>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</si>
  <si>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</si>
  <si>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</si>
  <si>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</si>
  <si>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</si>
  <si>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</si>
  <si>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</si>
  <si>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</si>
  <si>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</si>
  <si>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</si>
  <si>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</si>
  <si>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</si>
  <si>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</si>
  <si>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</si>
  <si>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</si>
  <si>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</si>
  <si>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</si>
  <si>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</si>
  <si>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</si>
  <si>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</si>
  <si>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</si>
  <si>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</si>
  <si>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</si>
  <si>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</si>
  <si>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</si>
  <si>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</si>
  <si>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</si>
  <si>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</si>
  <si>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</si>
  <si>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</si>
  <si>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</si>
  <si>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</si>
  <si>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</si>
  <si>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</si>
  <si>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</si>
  <si>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</si>
  <si>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</si>
  <si>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</si>
  <si>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</si>
  <si>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</si>
  <si>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</si>
  <si>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</si>
  <si>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</si>
  <si>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</si>
  <si>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</si>
  <si>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</si>
  <si>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</si>
  <si>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</si>
  <si>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</si>
  <si>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</si>
  <si>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</si>
  <si>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</si>
  <si>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</si>
  <si>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</si>
  <si>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</si>
  <si>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</si>
  <si>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</si>
  <si>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</si>
  <si>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</si>
  <si>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</si>
  <si>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</si>
  <si>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</si>
  <si>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</si>
  <si>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</si>
  <si>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</si>
  <si>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</si>
  <si>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</si>
  <si>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</si>
  <si>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</si>
  <si>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</si>
  <si>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</si>
  <si>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</si>
  <si>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</si>
  <si>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</si>
  <si>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</si>
  <si>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</si>
  <si>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</si>
  <si>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</si>
  <si>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</si>
  <si>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</si>
  <si>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</si>
  <si>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</si>
  <si>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</si>
  <si>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</si>
  <si>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</si>
  <si>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</si>
  <si>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</si>
  <si>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</si>
  <si>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</si>
  <si>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</si>
  <si>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</si>
  <si>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</si>
  <si>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</si>
  <si>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</si>
  <si>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</si>
  <si>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</si>
  <si>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</si>
  <si>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</si>
  <si>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</si>
  <si>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</si>
  <si>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</si>
  <si>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</si>
  <si>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</si>
  <si>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</si>
  <si>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</si>
  <si>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</si>
  <si>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</si>
  <si>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</si>
  <si>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</si>
  <si>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</si>
  <si>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</si>
  <si>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</si>
  <si>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</si>
  <si>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</si>
  <si>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</si>
  <si>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</si>
  <si>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</si>
  <si>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</si>
  <si>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</si>
  <si>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</si>
  <si>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</si>
  <si>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</si>
  <si>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</si>
  <si>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</si>
  <si>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</si>
  <si>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</si>
  <si>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</si>
  <si>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</si>
  <si>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</si>
  <si>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</si>
  <si>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</si>
  <si>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</si>
  <si>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</si>
  <si>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</si>
  <si>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</si>
  <si>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</si>
  <si>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</si>
  <si>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</si>
  <si>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</si>
  <si>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</si>
  <si>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</si>
  <si>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</si>
  <si>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</si>
  <si>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</si>
  <si>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</si>
  <si>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</si>
  <si>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</si>
  <si>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</si>
  <si>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</si>
  <si>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</si>
  <si>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</si>
  <si>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</si>
  <si>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</si>
  <si>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</si>
  <si>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</si>
  <si>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</si>
  <si>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</si>
  <si>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</si>
  <si>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</si>
  <si>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</si>
  <si>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</si>
  <si>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</si>
  <si>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</si>
  <si>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</si>
  <si>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</si>
  <si>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</si>
  <si>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</si>
  <si>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</si>
  <si>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</si>
  <si>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</si>
  <si>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</si>
  <si>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</si>
  <si>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</si>
  <si>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</si>
  <si>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</si>
  <si>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</si>
  <si>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</si>
  <si>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</si>
  <si>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</si>
  <si>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</si>
  <si>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</si>
  <si>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</si>
  <si>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</si>
  <si>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</si>
  <si>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</si>
  <si>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</si>
  <si>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</si>
  <si>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</si>
  <si>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</si>
  <si>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</si>
  <si>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</si>
  <si>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</si>
  <si>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</si>
  <si>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</si>
  <si>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</si>
  <si>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</si>
  <si>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</si>
  <si>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</si>
  <si>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</si>
  <si>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</si>
  <si>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</si>
  <si>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</si>
  <si>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</si>
  <si>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</si>
  <si>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</si>
  <si>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</si>
  <si>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</si>
  <si>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</si>
  <si>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</si>
  <si>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</si>
  <si>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</si>
  <si>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</si>
  <si>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</si>
  <si>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</si>
  <si>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</si>
  <si>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</si>
  <si>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</si>
  <si>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</si>
  <si>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</si>
  <si>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</si>
  <si>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</si>
  <si>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</si>
  <si>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</si>
  <si>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</si>
  <si>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</si>
  <si>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</si>
  <si>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</si>
  <si>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</si>
  <si>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</si>
  <si>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</si>
  <si>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</si>
  <si>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</si>
  <si>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</si>
  <si>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</si>
  <si>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</si>
  <si>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</si>
  <si>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</si>
  <si>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</si>
  <si>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</si>
  <si>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</si>
  <si>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</si>
  <si>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</si>
  <si>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</si>
  <si>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</si>
  <si>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</si>
  <si>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</si>
  <si>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</si>
  <si>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</si>
  <si>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</si>
  <si>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</si>
  <si>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</si>
  <si>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</si>
  <si>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</si>
  <si>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</si>
  <si>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</si>
  <si>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</si>
  <si>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</si>
  <si>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</si>
  <si>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</si>
  <si>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</si>
  <si>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</si>
  <si>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</si>
  <si>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</si>
  <si>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</si>
  <si>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</si>
  <si>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</si>
  <si>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</si>
  <si>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</si>
  <si>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</si>
  <si>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</si>
  <si>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</si>
  <si>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</si>
  <si>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</si>
  <si>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</si>
  <si>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</si>
  <si>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</si>
  <si>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</si>
  <si>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</si>
  <si>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</si>
  <si>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</si>
  <si>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</si>
  <si>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</si>
  <si>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</si>
  <si>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</si>
  <si>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</si>
  <si>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</si>
  <si>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</si>
  <si>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</si>
  <si>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</si>
  <si>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</si>
  <si>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</si>
  <si>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</si>
  <si>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</si>
  <si>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</si>
  <si>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</si>
  <si>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</si>
  <si>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</si>
  <si>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</si>
  <si>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</si>
  <si>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</si>
  <si>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</si>
  <si>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</si>
  <si>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</si>
  <si>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</si>
  <si>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</si>
  <si>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</si>
  <si>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</si>
  <si>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</si>
  <si>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</si>
  <si>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</si>
  <si>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</si>
  <si>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</si>
  <si>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</si>
  <si>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</si>
  <si>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</si>
  <si>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</si>
  <si>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</si>
  <si>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</si>
  <si>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</si>
  <si>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</si>
  <si>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</si>
  <si>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</si>
  <si>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</si>
  <si>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</si>
  <si>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</si>
  <si>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</si>
  <si>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</si>
  <si>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</si>
  <si>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</si>
  <si>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</si>
  <si>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</si>
  <si>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</si>
  <si>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</si>
  <si>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</si>
  <si>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</si>
  <si>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</si>
  <si>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</si>
  <si>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</si>
  <si>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</si>
  <si>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</si>
  <si>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</si>
  <si>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</si>
  <si>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</si>
  <si>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</si>
  <si>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</si>
  <si>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</si>
  <si>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</si>
  <si>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</si>
  <si>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</si>
  <si>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</si>
  <si>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</si>
  <si>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</si>
  <si>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</si>
  <si>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</si>
  <si>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</si>
  <si>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</si>
  <si>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</si>
  <si>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</si>
  <si>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</si>
  <si>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</si>
  <si>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</si>
  <si>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</si>
  <si>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</si>
  <si>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</si>
  <si>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</si>
  <si>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</si>
  <si>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</si>
  <si>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</si>
  <si>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</si>
  <si>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</si>
  <si>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</si>
  <si>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</si>
  <si>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</si>
  <si>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</si>
  <si>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</si>
  <si>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</si>
  <si>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</si>
  <si>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</si>
  <si>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</si>
  <si>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</si>
  <si>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</si>
  <si>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</si>
  <si>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</si>
  <si>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</si>
  <si>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</si>
  <si>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</si>
  <si>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</si>
  <si>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</si>
  <si>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</si>
  <si>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</si>
  <si>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</si>
  <si>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</si>
  <si>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</si>
  <si>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</si>
  <si>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</si>
  <si>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</si>
  <si>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</si>
  <si>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</si>
  <si>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</si>
  <si>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</si>
  <si>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</si>
  <si>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</si>
  <si>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</si>
  <si>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</si>
  <si>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</si>
  <si>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</si>
  <si>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</si>
  <si>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</si>
  <si>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</si>
  <si>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</si>
  <si>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</si>
  <si>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</si>
  <si>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</si>
  <si>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</si>
  <si>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</si>
  <si>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</si>
  <si>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</si>
  <si>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</si>
  <si>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</si>
  <si>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</si>
  <si>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</si>
  <si>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</si>
  <si>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</si>
  <si>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</si>
  <si>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</si>
  <si>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</si>
  <si>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</si>
  <si>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</si>
  <si>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</si>
  <si>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</si>
  <si>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</si>
  <si>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</si>
  <si>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</si>
  <si>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</si>
  <si>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</si>
  <si>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</si>
  <si>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</si>
  <si>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</si>
  <si>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</si>
  <si>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</si>
  <si>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</si>
  <si>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</si>
  <si>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</si>
  <si>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</si>
  <si>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</si>
  <si>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</si>
  <si>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</si>
  <si>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</si>
  <si>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</si>
  <si>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</si>
  <si>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</si>
  <si>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</si>
  <si>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</si>
  <si>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</si>
  <si>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</si>
  <si>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</si>
  <si>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</si>
  <si>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</si>
  <si>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</si>
  <si>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</si>
  <si>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</si>
  <si>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</si>
  <si>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</si>
  <si>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</si>
  <si>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</si>
  <si>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</si>
  <si>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</si>
  <si>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</si>
  <si>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</si>
  <si>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</si>
  <si>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</si>
  <si>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</si>
  <si>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</si>
  <si>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</si>
  <si>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</si>
  <si>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</si>
  <si>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</si>
  <si>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</si>
  <si>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</si>
  <si>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</si>
  <si>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</si>
  <si>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</si>
  <si>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</si>
  <si>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</si>
  <si>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</si>
  <si>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</si>
  <si>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</si>
  <si>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</si>
  <si>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</si>
  <si>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</si>
  <si>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</si>
  <si>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</si>
  <si>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</si>
  <si>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</si>
  <si>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</si>
  <si>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</si>
  <si>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</si>
  <si>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</si>
  <si>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</si>
  <si>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</si>
  <si>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</si>
  <si>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</si>
  <si>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</si>
  <si>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</si>
  <si>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</si>
  <si>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</si>
  <si>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</si>
  <si>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</si>
  <si>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</si>
  <si>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</si>
  <si>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</si>
  <si>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</si>
  <si>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</si>
  <si>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</si>
  <si>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</si>
  <si>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</si>
  <si>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</si>
  <si>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</si>
  <si>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</si>
  <si>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</si>
  <si>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</si>
  <si>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</si>
  <si>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</si>
  <si>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</si>
  <si>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</si>
  <si>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</si>
  <si>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</si>
  <si>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</si>
  <si>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</si>
  <si>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</si>
  <si>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</si>
  <si>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</si>
  <si>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</si>
  <si>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</si>
  <si>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</si>
  <si>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</si>
  <si>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</si>
  <si>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</si>
  <si>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</si>
  <si>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</si>
  <si>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</si>
  <si>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</si>
  <si>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</si>
  <si>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</si>
  <si>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</si>
  <si>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</si>
  <si>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</si>
  <si>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</si>
  <si>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</si>
  <si>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</si>
  <si>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</si>
  <si>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</si>
  <si>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</si>
  <si>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</si>
  <si>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</si>
  <si>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</si>
  <si>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</si>
  <si>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</si>
  <si>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</si>
  <si>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</si>
  <si>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</si>
  <si>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</si>
  <si>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</si>
  <si>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</si>
  <si>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</si>
  <si>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</si>
  <si>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</si>
  <si>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</si>
  <si>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</si>
  <si>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</si>
  <si>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</si>
  <si>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</si>
  <si>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</si>
  <si>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</si>
  <si>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</si>
  <si>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</si>
  <si>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</si>
  <si>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</si>
  <si>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</si>
  <si>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</si>
  <si>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</si>
  <si>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</si>
  <si>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</si>
  <si>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</si>
  <si>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</si>
  <si>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</si>
  <si>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</si>
  <si>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</si>
  <si>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</si>
  <si>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</si>
  <si>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</si>
  <si>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</si>
  <si>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</si>
  <si>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</si>
  <si>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</si>
  <si>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</si>
  <si>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</si>
  <si>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</si>
  <si>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</si>
  <si>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</si>
  <si>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</si>
  <si>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</si>
  <si>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</si>
  <si>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</si>
  <si>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</si>
  <si>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</si>
  <si>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</si>
  <si>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</si>
  <si>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</si>
  <si>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</si>
  <si>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</si>
  <si>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</si>
  <si>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</si>
  <si>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</si>
  <si>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</si>
  <si>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</si>
  <si>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</si>
  <si>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</si>
  <si>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</si>
  <si>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</si>
  <si>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</si>
  <si>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</si>
  <si>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</si>
  <si>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</si>
  <si>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</si>
  <si>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</si>
  <si>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</si>
  <si>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</si>
  <si>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</si>
  <si>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</si>
  <si>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</si>
  <si>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</si>
  <si>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</si>
  <si>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</si>
  <si>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</si>
  <si>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</si>
  <si>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</si>
  <si>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</si>
  <si>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</si>
  <si>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</si>
  <si>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</si>
  <si>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</si>
  <si>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</si>
  <si>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</si>
  <si>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</si>
  <si>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</si>
  <si>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</si>
  <si>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</si>
  <si>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</si>
  <si>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</si>
  <si>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</si>
  <si>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</si>
  <si>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</si>
  <si>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</si>
  <si>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</si>
  <si>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</si>
  <si>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</si>
  <si>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</si>
  <si>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</si>
  <si>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</si>
  <si>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</si>
  <si>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</si>
  <si>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</si>
  <si>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</si>
  <si>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</si>
  <si>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</si>
  <si>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</si>
  <si>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</si>
  <si>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</si>
  <si>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</si>
  <si>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</si>
  <si>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</si>
  <si>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</si>
  <si>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</si>
  <si>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</si>
  <si>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</si>
  <si>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</si>
  <si>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</si>
  <si>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</si>
  <si>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</si>
  <si>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</si>
  <si>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</si>
  <si>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</si>
  <si>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</si>
  <si>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</si>
  <si>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</si>
  <si>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</si>
  <si>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</si>
  <si>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</si>
  <si>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</si>
  <si>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</si>
  <si>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</si>
  <si>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</si>
  <si>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</si>
  <si>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</si>
  <si>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</si>
  <si>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</si>
  <si>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</si>
  <si>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</si>
  <si>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</si>
  <si>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</si>
  <si>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</si>
  <si>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</si>
  <si>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</si>
  <si>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</si>
  <si>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</si>
  <si>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</si>
  <si>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</si>
  <si>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</si>
  <si>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</si>
  <si>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</si>
  <si>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</si>
  <si>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</si>
  <si>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</si>
  <si>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</si>
  <si>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</si>
  <si>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</si>
  <si>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</si>
  <si>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</si>
  <si>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</si>
  <si>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</si>
  <si>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</si>
  <si>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</si>
  <si>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</si>
  <si>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</si>
  <si>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</si>
  <si>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</si>
  <si>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</si>
  <si>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</si>
  <si>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</si>
  <si>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</si>
  <si>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</si>
  <si>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</si>
  <si>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</si>
  <si>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</si>
  <si>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</si>
  <si>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</si>
  <si>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</si>
  <si>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</si>
  <si>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</si>
  <si>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</si>
  <si>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</si>
  <si>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</si>
  <si>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</si>
  <si>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</si>
  <si>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</si>
  <si>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</si>
  <si>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</si>
  <si>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</si>
  <si>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</si>
  <si>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</si>
  <si>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</si>
  <si>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</si>
  <si>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</si>
  <si>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</si>
  <si>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</si>
  <si>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</si>
  <si>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</si>
  <si>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</si>
  <si>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</si>
  <si>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</si>
  <si>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</si>
  <si>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</si>
  <si>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</si>
  <si>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</si>
  <si>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</si>
  <si>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</si>
  <si>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</si>
  <si>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</si>
  <si>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</si>
  <si>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</si>
  <si>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</si>
  <si>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</si>
  <si>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</si>
  <si>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</si>
  <si>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</si>
  <si>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</si>
  <si>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</si>
  <si>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</si>
  <si>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</si>
  <si>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</si>
  <si>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</si>
  <si>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</si>
  <si>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</si>
  <si>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</si>
  <si>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</si>
  <si>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</si>
  <si>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</si>
  <si>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</si>
  <si>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</si>
  <si>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</si>
  <si>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</si>
  <si>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</si>
  <si>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</si>
  <si>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</si>
  <si>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</si>
  <si>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</si>
  <si>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</si>
  <si>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</si>
  <si>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</si>
  <si>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</si>
  <si>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</si>
  <si>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</si>
  <si>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</si>
  <si>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</si>
  <si>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</si>
  <si>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</si>
  <si>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</si>
  <si>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</si>
  <si>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</si>
  <si>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</si>
  <si>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</si>
  <si>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</si>
  <si>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</si>
  <si>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</si>
  <si>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</si>
  <si>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</si>
  <si>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</si>
  <si>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</si>
  <si>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</si>
  <si>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</si>
  <si>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</si>
  <si>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</si>
  <si>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</si>
  <si>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</si>
  <si>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</si>
  <si>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</si>
  <si>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</si>
  <si>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</si>
  <si>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</si>
  <si>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</si>
  <si>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</si>
  <si>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</si>
  <si>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</si>
  <si>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</si>
  <si>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</si>
  <si>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</si>
  <si>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</si>
  <si>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</si>
  <si>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</si>
  <si>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</si>
  <si>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</si>
  <si>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</si>
  <si>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</si>
  <si>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</si>
  <si>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</si>
  <si>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</si>
  <si>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</si>
  <si>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</si>
  <si>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</si>
  <si>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</si>
  <si>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</si>
  <si>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</si>
  <si>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</si>
  <si>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</si>
  <si>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</si>
  <si>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</si>
  <si>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</si>
  <si>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</si>
  <si>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</si>
  <si>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</si>
  <si>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</si>
  <si>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</si>
  <si>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</si>
  <si>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</si>
  <si>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</si>
  <si>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</si>
  <si>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</si>
  <si>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</si>
  <si>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</si>
  <si>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</si>
  <si>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</si>
  <si>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</si>
  <si>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</si>
  <si>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</si>
  <si>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</si>
  <si>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</si>
  <si>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</si>
  <si>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</si>
  <si>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</si>
  <si>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</si>
  <si>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</si>
  <si>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</si>
  <si>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</si>
  <si>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</si>
  <si>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</si>
  <si>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</si>
  <si>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</si>
  <si>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</si>
  <si>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</si>
  <si>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</si>
  <si>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</si>
  <si>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</si>
  <si>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</si>
  <si>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</si>
  <si>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</si>
  <si>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</si>
  <si>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</si>
  <si>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</si>
  <si>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</si>
  <si>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</si>
  <si>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</si>
  <si>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</si>
  <si>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</si>
  <si>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</si>
  <si>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</si>
  <si>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</si>
  <si>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</si>
  <si>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</si>
  <si>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</si>
  <si>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</si>
  <si>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</si>
  <si>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</si>
  <si>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</si>
  <si>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</si>
  <si>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</si>
  <si>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</si>
  <si>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</si>
  <si>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</si>
  <si>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</si>
  <si>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</si>
  <si>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</si>
  <si>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</si>
  <si>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</si>
  <si>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</si>
  <si>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</si>
  <si>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</si>
  <si>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</si>
  <si>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</si>
  <si>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</si>
  <si>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</si>
  <si>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</si>
  <si>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</si>
  <si>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</si>
  <si>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</si>
  <si>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</si>
  <si>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</si>
  <si>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</si>
  <si>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</si>
  <si>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</si>
  <si>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</si>
  <si>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</si>
  <si>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</si>
  <si>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</si>
  <si>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</si>
  <si>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</si>
  <si>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</si>
  <si>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</si>
  <si>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</si>
  <si>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</si>
  <si>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</si>
  <si>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</si>
  <si>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</si>
  <si>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</si>
  <si>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</si>
  <si>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</si>
  <si>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</si>
  <si>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</si>
  <si>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</si>
  <si>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</si>
  <si>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</si>
  <si>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</si>
  <si>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</si>
  <si>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</si>
  <si>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</si>
  <si>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</si>
  <si>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</si>
  <si>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</si>
  <si>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</si>
  <si>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</si>
  <si>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</si>
  <si>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</si>
  <si>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</si>
  <si>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</si>
  <si>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</si>
  <si>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</si>
  <si>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</si>
  <si>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</si>
  <si>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</si>
  <si>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</si>
  <si>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</si>
  <si>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</si>
  <si>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</si>
  <si>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</si>
  <si>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</si>
  <si>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</si>
  <si>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</si>
  <si>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</si>
  <si>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</si>
  <si>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</si>
  <si>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</si>
  <si>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</si>
  <si>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</si>
  <si>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</si>
  <si>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</si>
  <si>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</si>
  <si>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</si>
  <si>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</si>
  <si>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</si>
  <si>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</si>
  <si>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</si>
  <si>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</si>
  <si>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</si>
  <si>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</si>
  <si>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</si>
  <si>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</si>
  <si>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</si>
  <si>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</si>
  <si>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</si>
  <si>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</si>
  <si>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</si>
  <si>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</si>
  <si>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</si>
  <si>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</si>
  <si>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</si>
  <si>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</si>
  <si>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</si>
  <si>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</si>
  <si>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</si>
  <si>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</si>
  <si>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</si>
  <si>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</si>
  <si>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</si>
  <si>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</si>
  <si>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</si>
  <si>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</si>
  <si>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</si>
  <si>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</si>
  <si>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</si>
  <si>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</si>
  <si>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</si>
  <si>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</si>
  <si>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</si>
  <si>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</si>
  <si>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</si>
  <si>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</si>
  <si>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</si>
  <si>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</si>
  <si>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</si>
  <si>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</si>
  <si>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</si>
  <si>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</si>
  <si>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</si>
  <si>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</si>
  <si>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</si>
  <si>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</si>
  <si>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</si>
  <si>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</si>
  <si>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</si>
  <si>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</si>
  <si>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</si>
  <si>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</si>
  <si>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</si>
  <si>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</si>
  <si>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</si>
  <si>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</si>
  <si>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</si>
  <si>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</si>
  <si>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</si>
  <si>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</si>
  <si>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</si>
  <si>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</si>
  <si>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</si>
  <si>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</si>
  <si>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</si>
  <si>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</si>
  <si>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</si>
  <si>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</si>
  <si>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</si>
  <si>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</si>
  <si>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</si>
  <si>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</si>
  <si>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</si>
  <si>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</si>
  <si>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</si>
  <si>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</si>
  <si>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</si>
  <si>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</si>
  <si>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</si>
  <si>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</si>
  <si>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</si>
  <si>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</si>
  <si>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</si>
  <si>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</si>
  <si>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</si>
  <si>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</si>
  <si>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</si>
  <si>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</si>
  <si>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</si>
  <si>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</si>
  <si>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</si>
  <si>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</si>
  <si>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</si>
  <si>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</si>
  <si>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</si>
  <si>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</si>
  <si>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</si>
  <si>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</si>
  <si>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</si>
  <si>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</si>
  <si>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</si>
  <si>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</si>
  <si>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</si>
  <si>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</si>
  <si>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</si>
  <si>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</si>
  <si>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</si>
  <si>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</si>
  <si>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</si>
  <si>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</si>
  <si>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</si>
  <si>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</si>
  <si>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</si>
  <si>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</si>
  <si>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</si>
  <si>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</si>
  <si>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</si>
  <si>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</si>
  <si>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</si>
  <si>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</si>
  <si>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</si>
  <si>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</si>
  <si>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</si>
  <si>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</si>
  <si>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</si>
  <si>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</si>
  <si>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</si>
  <si>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</si>
  <si>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</si>
  <si>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</si>
  <si>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</si>
  <si>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</si>
  <si>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</si>
  <si>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</si>
  <si>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</si>
  <si>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</si>
  <si>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</si>
  <si>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</si>
  <si>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</si>
  <si>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</si>
  <si>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</si>
  <si>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</si>
  <si>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</si>
  <si>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</si>
  <si>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</si>
  <si>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</si>
  <si>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</si>
  <si>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</si>
  <si>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</si>
  <si>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</si>
  <si>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</si>
  <si>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</si>
  <si>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</si>
  <si>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</si>
  <si>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</si>
  <si>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</si>
  <si>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</si>
  <si>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</si>
  <si>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</si>
  <si>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</si>
  <si>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</si>
  <si>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</si>
  <si>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</si>
  <si>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</si>
  <si>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</si>
  <si>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</si>
  <si>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</si>
  <si>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</si>
  <si>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</si>
  <si>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</si>
  <si>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</si>
  <si>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</si>
  <si>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</si>
  <si>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</si>
  <si>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</si>
  <si>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</si>
  <si>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</si>
  <si>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</si>
  <si>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</si>
  <si>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</si>
  <si>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</si>
  <si>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</si>
  <si>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</si>
  <si>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</si>
  <si>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</si>
  <si>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</si>
  <si>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</si>
  <si>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</si>
  <si>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</si>
  <si>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</si>
  <si>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</si>
  <si>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</si>
  <si>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</si>
  <si>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</si>
  <si>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</si>
  <si>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</si>
  <si>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</si>
  <si>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</si>
  <si>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</si>
  <si>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</si>
  <si>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</si>
  <si>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</si>
  <si>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</si>
  <si>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</si>
  <si>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</si>
  <si>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</si>
  <si>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</si>
  <si>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</si>
  <si>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</si>
  <si>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</si>
  <si>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</si>
  <si>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</si>
  <si>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</si>
  <si>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</si>
  <si>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</si>
  <si>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</si>
  <si>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</si>
  <si>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</si>
  <si>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</si>
  <si>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</si>
  <si>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</si>
  <si>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</si>
  <si>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</si>
  <si>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</si>
  <si>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</si>
  <si>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</si>
  <si>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</si>
  <si>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</si>
  <si>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</si>
  <si>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</si>
  <si>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</si>
  <si>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</si>
  <si>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</si>
  <si>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</si>
  <si>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</si>
  <si>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</si>
  <si>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</si>
  <si>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</si>
  <si>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</si>
  <si>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</si>
  <si>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</si>
  <si>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</si>
  <si>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</si>
  <si>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</si>
  <si>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</si>
  <si>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</si>
  <si>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</si>
  <si>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</si>
  <si>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</si>
  <si>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</si>
  <si>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</si>
  <si>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</si>
  <si>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</si>
  <si>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</si>
  <si>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</si>
  <si>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</si>
  <si>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</si>
  <si>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</si>
  <si>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</si>
  <si>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</si>
  <si>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</si>
  <si>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</si>
  <si>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</si>
  <si>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</si>
  <si>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</si>
  <si>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</si>
  <si>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</si>
  <si>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</si>
  <si>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</si>
  <si>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</si>
  <si>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</si>
  <si>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</si>
  <si>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</si>
  <si>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</si>
  <si>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</si>
  <si>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</si>
  <si>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</si>
  <si>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</si>
  <si>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</si>
  <si>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</si>
  <si>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</si>
  <si>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</si>
  <si>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</si>
  <si>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</si>
  <si>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</si>
  <si>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</si>
  <si>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</si>
  <si>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</si>
  <si>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</si>
  <si>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</si>
  <si>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</si>
  <si>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</si>
  <si>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</si>
  <si>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</si>
  <si>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</si>
  <si>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</si>
  <si>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</si>
  <si>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</si>
  <si>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</si>
  <si>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</si>
  <si>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</si>
  <si>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</si>
  <si>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</si>
  <si>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</si>
  <si>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</si>
  <si>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</si>
  <si>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</si>
  <si>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</si>
  <si>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</si>
  <si>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</si>
  <si>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</si>
  <si>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</si>
  <si>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</si>
  <si>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</si>
  <si>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</si>
  <si>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</si>
  <si>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</si>
  <si>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</si>
  <si>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</si>
  <si>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</si>
  <si>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</si>
  <si>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</si>
  <si>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</si>
  <si>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</si>
  <si>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</si>
  <si>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</si>
  <si>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</si>
  <si>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</si>
  <si>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</si>
  <si>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</si>
  <si>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</si>
  <si>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</si>
  <si>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</si>
  <si>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</si>
  <si>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</si>
  <si>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</si>
  <si>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</si>
  <si>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</si>
  <si>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</si>
  <si>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</si>
  <si>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</si>
  <si>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</si>
  <si>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</si>
  <si>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</si>
  <si>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</si>
  <si>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</si>
  <si>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</si>
  <si>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</si>
  <si>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</si>
  <si>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</si>
  <si>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</si>
  <si>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</si>
  <si>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</si>
  <si>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</si>
  <si>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</si>
  <si>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</si>
  <si>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</si>
  <si>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</si>
  <si>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</si>
  <si>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</si>
  <si>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</si>
  <si>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</si>
  <si>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</si>
  <si>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</si>
  <si>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</si>
  <si>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</si>
  <si>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</si>
  <si>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</si>
  <si>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</si>
  <si>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</si>
  <si>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</si>
  <si>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</si>
  <si>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</si>
  <si>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</si>
  <si>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</si>
  <si>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</si>
  <si>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</si>
  <si>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</si>
  <si>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</si>
  <si>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</si>
  <si>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</si>
  <si>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</si>
  <si>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</si>
  <si>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</si>
  <si>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</si>
  <si>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</si>
  <si>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</si>
  <si>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</si>
  <si>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</si>
  <si>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</si>
  <si>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</si>
  <si>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</si>
  <si>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</si>
  <si>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</si>
  <si>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</si>
  <si>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</si>
  <si>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</si>
  <si>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</si>
  <si>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</si>
  <si>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</si>
  <si>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</si>
  <si>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</si>
  <si>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</si>
  <si>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</si>
  <si>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</si>
  <si>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</si>
  <si>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</si>
  <si>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</si>
  <si>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</si>
  <si>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</si>
  <si>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</si>
  <si>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</si>
  <si>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</si>
  <si>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</si>
  <si>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</si>
  <si>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</si>
  <si>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</si>
  <si>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</si>
  <si>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</si>
  <si>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</si>
  <si>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</si>
  <si>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</si>
  <si>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</si>
  <si>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</si>
  <si>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</si>
  <si>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</si>
  <si>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</si>
  <si>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</si>
  <si>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</si>
  <si>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</si>
  <si>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</si>
  <si>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</si>
  <si>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</si>
  <si>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</si>
  <si>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</si>
  <si>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</si>
  <si>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</si>
  <si>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</si>
  <si>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</si>
  <si>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</si>
  <si>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</si>
  <si>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</si>
  <si>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</si>
  <si>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</si>
  <si>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</si>
  <si>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</si>
  <si>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</si>
  <si>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</si>
  <si>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</si>
  <si>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</si>
  <si>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</si>
  <si>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</si>
  <si>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</si>
  <si>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</si>
  <si>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</si>
  <si>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</si>
  <si>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</si>
  <si>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</si>
  <si>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</si>
  <si>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</si>
  <si>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</si>
  <si>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</si>
  <si>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</si>
  <si>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</si>
  <si>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</si>
  <si>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</si>
  <si>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</si>
  <si>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</si>
  <si>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</si>
  <si>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</si>
  <si>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</si>
  <si>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</si>
  <si>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</si>
  <si>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</si>
  <si>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</si>
  <si>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</si>
  <si>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</si>
  <si>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</si>
  <si>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</si>
  <si>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</si>
  <si>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</si>
  <si>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</si>
  <si>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</si>
  <si>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</si>
  <si>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</si>
  <si>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</si>
  <si>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</si>
  <si>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</si>
  <si>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</si>
  <si>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</si>
  <si>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</si>
  <si>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</si>
  <si>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</si>
  <si>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</si>
  <si>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</si>
  <si>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</si>
  <si>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</si>
  <si>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</si>
  <si>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</si>
  <si>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</si>
  <si>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</si>
  <si>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</si>
  <si>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</si>
  <si>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</si>
  <si>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</si>
  <si>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</si>
  <si>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</si>
  <si>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</si>
  <si>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</si>
  <si>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</si>
  <si>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</si>
  <si>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</si>
  <si>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</si>
  <si>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</si>
  <si>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</si>
  <si>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</si>
  <si>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</si>
  <si>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</si>
  <si>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</si>
  <si>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</si>
  <si>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</si>
  <si>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</si>
  <si>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</si>
  <si>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</si>
  <si>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</si>
  <si>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</si>
  <si>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</si>
  <si>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</si>
  <si>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</si>
  <si>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</si>
  <si>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</si>
  <si>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</si>
  <si>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</si>
  <si>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</si>
  <si>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</si>
  <si>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</si>
  <si>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</si>
  <si>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</si>
  <si>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</si>
  <si>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</si>
  <si>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</si>
  <si>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</si>
  <si>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</si>
  <si>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</si>
  <si>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</si>
  <si>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</si>
  <si>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</si>
  <si>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</si>
  <si>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</si>
  <si>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</si>
  <si>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</si>
  <si>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</si>
  <si>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</si>
  <si>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</si>
  <si>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</si>
  <si>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</si>
  <si>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</si>
  <si>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</si>
  <si>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</si>
  <si>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</si>
  <si>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</si>
  <si>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</si>
  <si>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</si>
  <si>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</si>
  <si>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</si>
  <si>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</si>
  <si>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</si>
  <si>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</si>
  <si>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</si>
  <si>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</si>
  <si>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</si>
  <si>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</si>
  <si>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</si>
  <si>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</si>
  <si>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</si>
  <si>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</si>
  <si>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</si>
  <si>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</si>
  <si>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</si>
  <si>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</si>
  <si>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</si>
  <si>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</si>
  <si>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</si>
  <si>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</si>
  <si>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</si>
  <si>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</si>
  <si>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</si>
  <si>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</si>
  <si>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</si>
  <si>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</si>
  <si>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</si>
  <si>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</si>
  <si>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</si>
  <si>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</si>
  <si>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</si>
  <si>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</si>
  <si>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</si>
  <si>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</si>
  <si>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</si>
  <si>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</si>
  <si>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</si>
  <si>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</si>
  <si>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</si>
  <si>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</si>
  <si>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</si>
  <si>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</si>
  <si>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</si>
  <si>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</si>
  <si>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</si>
  <si>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</si>
  <si>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</si>
  <si>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</si>
  <si>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</si>
  <si>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</si>
  <si>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</si>
  <si>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</si>
  <si>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</si>
  <si>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</si>
  <si>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</si>
  <si>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</si>
  <si>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</si>
  <si>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</si>
  <si>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</si>
  <si>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</si>
  <si>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</si>
  <si>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</si>
  <si>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</si>
  <si>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</si>
  <si>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</si>
  <si>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</si>
  <si>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</si>
  <si>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</si>
  <si>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</si>
  <si>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</si>
  <si>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</si>
  <si>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</si>
  <si>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</si>
  <si>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</si>
  <si>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</si>
  <si>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</si>
  <si>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</si>
  <si>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</si>
  <si>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</si>
  <si>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</si>
  <si>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</si>
  <si>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</si>
  <si>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</si>
  <si>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</si>
  <si>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</si>
  <si>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</si>
  <si>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</si>
  <si>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</si>
  <si>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</si>
  <si>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</si>
  <si>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</si>
  <si>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</si>
  <si>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</si>
  <si>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</si>
  <si>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</si>
  <si>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</si>
  <si>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</si>
  <si>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</si>
  <si>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</si>
  <si>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</si>
  <si>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</si>
  <si>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</si>
  <si>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</si>
  <si>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</si>
  <si>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</si>
  <si>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</si>
  <si>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</si>
  <si>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</si>
  <si>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</si>
  <si>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</si>
  <si>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</si>
  <si>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</si>
  <si>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</si>
  <si>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</si>
  <si>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</si>
  <si>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</si>
  <si>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</si>
  <si>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</si>
  <si>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</si>
  <si>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</si>
  <si>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</si>
  <si>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</si>
  <si>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</si>
  <si>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</si>
  <si>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</si>
  <si>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</si>
  <si>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</si>
  <si>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</si>
  <si>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</si>
  <si>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</si>
  <si>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</si>
  <si>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</si>
  <si>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</si>
  <si>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</si>
  <si>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</si>
  <si>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</si>
  <si>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</si>
  <si>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</si>
  <si>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</si>
  <si>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</si>
  <si>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</si>
  <si>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</si>
  <si>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</si>
  <si>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</si>
  <si>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</si>
  <si>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</si>
  <si>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</si>
  <si>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</si>
  <si>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</si>
  <si>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</si>
  <si>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</si>
  <si>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</si>
  <si>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</si>
  <si>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</si>
  <si>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</si>
  <si>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</si>
  <si>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</si>
  <si>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</si>
  <si>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</si>
  <si>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</si>
  <si>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</si>
  <si>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</si>
  <si>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</si>
  <si>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</si>
  <si>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</si>
  <si>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</si>
  <si>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</si>
  <si>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</si>
  <si>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</si>
  <si>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</si>
  <si>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</si>
  <si>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</si>
  <si>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</si>
  <si>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</si>
  <si>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</si>
  <si>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</si>
  <si>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</si>
  <si>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</si>
  <si>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</si>
  <si>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</si>
  <si>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</si>
  <si>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</si>
  <si>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</si>
  <si>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</si>
  <si>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</si>
  <si>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</si>
  <si>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</si>
  <si>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</si>
  <si>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</si>
  <si>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</si>
  <si>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</si>
  <si>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</si>
  <si>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</si>
  <si>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</si>
  <si>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</si>
  <si>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</si>
  <si>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</si>
  <si>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</si>
  <si>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</si>
  <si>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</si>
  <si>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</si>
  <si>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</si>
  <si>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</si>
  <si>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</si>
  <si>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</si>
  <si>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</si>
  <si>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</si>
  <si>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</si>
  <si>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</si>
  <si>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</si>
  <si>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</si>
  <si>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</si>
  <si>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</si>
  <si>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</si>
  <si>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</si>
  <si>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</si>
  <si>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</si>
  <si>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</si>
  <si>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</si>
  <si>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</si>
  <si>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</si>
  <si>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</si>
  <si>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</si>
  <si>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</si>
  <si>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</si>
  <si>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</si>
  <si>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</si>
  <si>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</si>
  <si>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</si>
  <si>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</si>
  <si>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</si>
  <si>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</si>
  <si>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</si>
  <si>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</si>
  <si>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</si>
  <si>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</si>
  <si>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</si>
  <si>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</si>
  <si>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</si>
  <si>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</si>
  <si>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</si>
  <si>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</si>
  <si>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</si>
  <si>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</si>
  <si>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</si>
  <si>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</si>
  <si>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</si>
  <si>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</si>
  <si>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</si>
  <si>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</si>
  <si>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</si>
  <si>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</si>
  <si>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</si>
  <si>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</si>
  <si>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</si>
  <si>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</si>
  <si>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</si>
  <si>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</si>
  <si>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</si>
  <si>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</si>
  <si>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</si>
  <si>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</si>
  <si>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</si>
  <si>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</si>
  <si>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</si>
  <si>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</si>
  <si>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</si>
  <si>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</si>
  <si>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</si>
  <si>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</si>
  <si>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</si>
  <si>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</si>
  <si>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</si>
  <si>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</si>
  <si>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</si>
  <si>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</si>
  <si>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</si>
  <si>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</si>
  <si>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</si>
  <si>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</si>
  <si>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</si>
  <si>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</si>
  <si>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</si>
  <si>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</si>
  <si>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</si>
  <si>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</si>
  <si>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</si>
  <si>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</si>
  <si>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</si>
  <si>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</si>
  <si>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</si>
  <si>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</si>
  <si>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</si>
  <si>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</si>
  <si>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</si>
  <si>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</si>
  <si>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</si>
  <si>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</si>
  <si>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</si>
  <si>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</si>
  <si>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</si>
  <si>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</si>
  <si>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</si>
  <si>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</si>
  <si>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</si>
  <si>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</si>
  <si>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</si>
  <si>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</si>
  <si>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</si>
  <si>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</si>
  <si>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</si>
  <si>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</si>
  <si>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</si>
  <si>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</si>
  <si>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</si>
  <si>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</si>
  <si>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</si>
  <si>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</si>
  <si>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</si>
  <si>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</si>
  <si>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</si>
  <si>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</si>
  <si>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</si>
  <si>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</si>
  <si>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</si>
  <si>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</si>
  <si>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</si>
  <si>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</si>
  <si>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</si>
  <si>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</si>
  <si>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</si>
  <si>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</si>
  <si>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</si>
  <si>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</si>
  <si>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</si>
  <si>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</si>
  <si>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</si>
  <si>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</si>
  <si>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</si>
  <si>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</si>
  <si>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</si>
  <si>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</si>
  <si>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</si>
  <si>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</si>
  <si>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</si>
  <si>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</si>
  <si>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</si>
  <si>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</si>
  <si>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</si>
  <si>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</si>
  <si>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</si>
  <si>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</si>
  <si>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</si>
  <si>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</si>
  <si>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</si>
  <si>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</si>
  <si>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</si>
  <si>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</si>
  <si>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</si>
  <si>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</si>
  <si>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</si>
  <si>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</si>
  <si>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</si>
  <si>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</si>
  <si>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</si>
  <si>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</si>
  <si>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</si>
  <si>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</si>
  <si>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</si>
  <si>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</si>
  <si>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</si>
  <si>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</si>
  <si>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</si>
  <si>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</si>
  <si>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</si>
  <si>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</si>
  <si>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</si>
  <si>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</si>
  <si>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</si>
  <si>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</si>
  <si>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</si>
  <si>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</si>
  <si>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</si>
  <si>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</si>
  <si>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</si>
  <si>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</si>
  <si>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</si>
  <si>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</si>
  <si>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</si>
  <si>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</si>
  <si>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</si>
  <si>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</si>
  <si>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</si>
  <si>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</si>
  <si>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</si>
  <si>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</si>
  <si>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</si>
  <si>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</si>
  <si>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</si>
  <si>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</si>
  <si>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</si>
  <si>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</si>
  <si>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</si>
  <si>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</si>
  <si>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</si>
  <si>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</si>
  <si>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</si>
  <si>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</si>
  <si>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</si>
  <si>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</si>
  <si>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</si>
  <si>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</si>
  <si>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</si>
  <si>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</si>
  <si>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</si>
  <si>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</si>
  <si>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</si>
  <si>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</si>
  <si>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</si>
  <si>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</si>
  <si>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</si>
  <si>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</si>
  <si>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</si>
  <si>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</si>
  <si>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</si>
  <si>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</si>
  <si>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</si>
  <si>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</si>
  <si>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</si>
  <si>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</si>
  <si>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</si>
  <si>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</si>
  <si>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</si>
  <si>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</si>
  <si>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</si>
  <si>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</si>
  <si>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</si>
  <si>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</si>
  <si>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</si>
  <si>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</si>
  <si>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</si>
  <si>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</si>
  <si>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</si>
  <si>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</si>
  <si>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</si>
  <si>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</si>
  <si>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</si>
  <si>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</si>
  <si>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</si>
  <si>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</si>
  <si>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</si>
  <si>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</si>
  <si>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</si>
  <si>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</si>
  <si>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</si>
  <si>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</si>
  <si>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</si>
  <si>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</si>
  <si>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</si>
  <si>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</si>
  <si>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</si>
  <si>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</si>
  <si>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</si>
  <si>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</si>
  <si>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</si>
  <si>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</si>
  <si>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</si>
  <si>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</si>
  <si>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</si>
  <si>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</si>
  <si>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</si>
  <si>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</si>
  <si>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</si>
  <si>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</si>
  <si>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</si>
  <si>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</si>
  <si>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</si>
  <si>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</si>
  <si>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</si>
  <si>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</si>
  <si>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</si>
  <si>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</si>
  <si>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</si>
  <si>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</si>
  <si>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</si>
  <si>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</si>
  <si>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</si>
  <si>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</si>
  <si>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</si>
  <si>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</si>
  <si>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</si>
  <si>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</si>
  <si>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</si>
  <si>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</si>
  <si>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</si>
  <si>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</si>
  <si>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</si>
  <si>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</si>
  <si>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</si>
  <si>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</si>
  <si>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</si>
  <si>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</si>
  <si>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</si>
  <si>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</si>
  <si>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</si>
  <si>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</si>
  <si>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</si>
  <si>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</si>
  <si>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</si>
  <si>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</si>
  <si>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</si>
  <si>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</si>
  <si>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</si>
  <si>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</si>
  <si>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</si>
  <si>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</si>
  <si>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</si>
  <si>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</si>
  <si>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</si>
  <si>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</si>
  <si>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</si>
  <si>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</si>
  <si>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</si>
  <si>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</si>
  <si>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</si>
  <si>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</si>
  <si>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</si>
  <si>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</si>
  <si>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</si>
  <si>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</si>
  <si>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</si>
  <si>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</si>
  <si>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</si>
  <si>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</si>
  <si>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</si>
  <si>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</si>
  <si>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</si>
  <si>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</si>
  <si>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</si>
  <si>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</si>
  <si>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</si>
  <si>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</si>
  <si>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</si>
  <si>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</si>
  <si>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</si>
  <si>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</si>
  <si>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</si>
  <si>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</si>
  <si>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</si>
  <si>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</si>
  <si>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</si>
  <si>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</si>
  <si>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</si>
  <si>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</si>
  <si>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</si>
  <si>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</si>
  <si>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</si>
  <si>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</si>
  <si>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</si>
  <si>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</si>
  <si>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</si>
  <si>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</si>
  <si>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</si>
  <si>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</si>
  <si>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</si>
  <si>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</si>
  <si>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</si>
  <si>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</si>
  <si>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</si>
  <si>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</si>
  <si>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</si>
  <si>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</si>
  <si>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</si>
  <si>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</si>
  <si>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</si>
  <si>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</si>
  <si>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</si>
  <si>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</si>
  <si>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</si>
  <si>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</si>
  <si>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</si>
  <si>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</si>
  <si>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</si>
  <si>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</si>
  <si>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</si>
  <si>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</si>
  <si>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</si>
  <si>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</si>
  <si>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</si>
  <si>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</si>
  <si>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</si>
  <si>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</si>
  <si>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</si>
  <si>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</si>
  <si>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</si>
  <si>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</si>
  <si>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</si>
  <si>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</si>
  <si>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</si>
  <si>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</si>
  <si>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</si>
  <si>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</si>
  <si>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</si>
  <si>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</si>
  <si>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</si>
  <si>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</si>
  <si>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</si>
  <si>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</si>
  <si>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</si>
  <si>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</si>
  <si>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</si>
  <si>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</si>
  <si>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</si>
  <si>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</si>
  <si>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</si>
  <si>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</si>
  <si>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</si>
  <si>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</si>
  <si>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</si>
  <si>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</si>
  <si>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</si>
  <si>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</si>
  <si>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</si>
  <si>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</si>
  <si>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</si>
  <si>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</si>
  <si>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</si>
  <si>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</si>
  <si>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</si>
  <si>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</si>
  <si>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</si>
  <si>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</si>
  <si>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</si>
  <si>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</si>
  <si>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</si>
  <si>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</si>
  <si>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</si>
  <si>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</si>
  <si>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</si>
  <si>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</si>
  <si>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</si>
  <si>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</si>
  <si>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</si>
  <si>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</si>
  <si>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</si>
  <si>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</si>
  <si>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</si>
  <si>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</si>
  <si>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</si>
  <si>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</si>
  <si>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</si>
  <si>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</si>
  <si>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</si>
  <si>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</si>
  <si>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</si>
  <si>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</si>
  <si>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</si>
  <si>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</si>
  <si>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</si>
  <si>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</si>
  <si>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</si>
  <si>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</si>
  <si>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</si>
  <si>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</si>
  <si>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</si>
  <si>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</si>
  <si>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</si>
  <si>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</si>
  <si>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</si>
  <si>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</si>
  <si>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</si>
  <si>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</si>
  <si>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</si>
  <si>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</si>
  <si>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</si>
  <si>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</si>
  <si>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</si>
  <si>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</si>
  <si>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</si>
  <si>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</si>
  <si>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</si>
  <si>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</si>
  <si>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</si>
  <si>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</si>
  <si>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</si>
  <si>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</si>
  <si>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</si>
  <si>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</si>
  <si>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</si>
  <si>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</si>
  <si>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</si>
  <si>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</si>
  <si>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</si>
  <si>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</si>
  <si>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</si>
  <si>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</si>
  <si>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</si>
  <si>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</si>
  <si>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</si>
  <si>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</si>
  <si>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</si>
  <si>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</si>
  <si>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</si>
  <si>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</si>
  <si>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</si>
  <si>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</si>
  <si>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</si>
  <si>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</si>
  <si>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</si>
  <si>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</si>
  <si>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</si>
  <si>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</si>
  <si>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</si>
  <si>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</si>
  <si>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</si>
  <si>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</si>
  <si>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</si>
  <si>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</si>
  <si>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</si>
  <si>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</si>
  <si>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</si>
  <si>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</si>
  <si>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</si>
  <si>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</si>
  <si>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</si>
  <si>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</si>
  <si>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</si>
  <si>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</si>
  <si>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</si>
  <si>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</si>
  <si>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</si>
  <si>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</si>
  <si>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</si>
  <si>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</si>
  <si>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</si>
  <si>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</si>
  <si>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</si>
  <si>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</si>
  <si>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</si>
  <si>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</si>
  <si>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</si>
  <si>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</si>
  <si>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</si>
  <si>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</si>
  <si>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</si>
  <si>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</si>
  <si>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</si>
  <si>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</si>
  <si>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</si>
  <si>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</si>
  <si>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</si>
  <si>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</si>
  <si>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</si>
  <si>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</si>
  <si>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</si>
  <si>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</si>
  <si>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</si>
  <si>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</si>
  <si>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</si>
  <si>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</si>
  <si>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</si>
  <si>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</si>
  <si>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</si>
  <si>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</si>
  <si>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</si>
  <si>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</si>
  <si>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</si>
  <si>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</si>
  <si>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</si>
  <si>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</si>
  <si>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</si>
  <si>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</si>
  <si>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</si>
  <si>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</si>
  <si>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</si>
  <si>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</si>
  <si>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</si>
  <si>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</si>
  <si>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</si>
  <si>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</si>
  <si>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</si>
  <si>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</si>
  <si>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</si>
  <si>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</si>
  <si>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</si>
  <si>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</si>
  <si>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</si>
  <si>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</si>
  <si>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</si>
  <si>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</si>
  <si>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</si>
  <si>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</si>
  <si>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</si>
  <si>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</si>
  <si>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</si>
  <si>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</si>
  <si>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</si>
  <si>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</si>
  <si>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</si>
  <si>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</si>
  <si>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</si>
  <si>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</si>
  <si>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</si>
  <si>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</si>
  <si>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</si>
  <si>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</si>
  <si>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</si>
  <si>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</si>
  <si>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</si>
  <si>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</si>
  <si>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</si>
  <si>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</si>
  <si>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</si>
  <si>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</si>
  <si>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</si>
  <si>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</si>
  <si>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</si>
  <si>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</si>
  <si>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</si>
  <si>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</si>
  <si>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</si>
  <si>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</si>
  <si>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</si>
  <si>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</si>
  <si>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</si>
  <si>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</si>
  <si>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</si>
  <si>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</si>
  <si>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</si>
  <si>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</si>
  <si>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</si>
  <si>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</si>
  <si>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</si>
  <si>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</si>
  <si>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</si>
  <si>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</si>
  <si>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</si>
  <si>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</si>
  <si>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</si>
  <si>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</si>
  <si>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</si>
  <si>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</si>
  <si>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</si>
  <si>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</si>
  <si>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</si>
  <si>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</si>
  <si>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</si>
  <si>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</si>
  <si>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</si>
  <si>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</si>
  <si>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</si>
  <si>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</si>
  <si>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</si>
  <si>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</si>
  <si>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</si>
  <si>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</si>
  <si>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</si>
  <si>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</si>
  <si>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</si>
  <si>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</si>
  <si>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</si>
  <si>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</si>
  <si>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</si>
  <si>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</si>
  <si>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</si>
  <si>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</si>
  <si>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</si>
  <si>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</si>
  <si>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</si>
  <si>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</si>
  <si>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</si>
  <si>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</si>
  <si>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</si>
  <si>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</si>
  <si>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</si>
  <si>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</si>
  <si>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</si>
  <si>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</si>
  <si>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</si>
  <si>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</si>
  <si>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</si>
  <si>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</si>
  <si>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</si>
  <si>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</si>
  <si>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</si>
  <si>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</si>
  <si>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</si>
  <si>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</si>
  <si>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</si>
  <si>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</si>
  <si>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</si>
  <si>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</si>
  <si>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</si>
  <si>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</si>
  <si>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</si>
  <si>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</si>
  <si>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</si>
  <si>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</si>
  <si>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</si>
  <si>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</si>
  <si>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</si>
  <si>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</si>
  <si>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</si>
  <si>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</si>
  <si>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</si>
  <si>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</si>
  <si>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</si>
  <si>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</si>
  <si>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</si>
  <si>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</si>
  <si>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</si>
  <si>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</si>
  <si>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</si>
  <si>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</si>
  <si>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</si>
  <si>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</si>
  <si>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</si>
  <si>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</si>
  <si>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</si>
  <si>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</si>
  <si>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</si>
  <si>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</si>
  <si>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</si>
  <si>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</si>
  <si>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</si>
  <si>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</si>
  <si>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</si>
  <si>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</si>
  <si>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</si>
  <si>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</si>
  <si>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</si>
  <si>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</si>
  <si>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</si>
  <si>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</si>
  <si>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</si>
  <si>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</si>
  <si>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</si>
  <si>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</si>
  <si>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</si>
  <si>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</si>
  <si>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</si>
  <si>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</si>
  <si>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</si>
  <si>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</si>
  <si>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</si>
  <si>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</si>
  <si>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</si>
  <si>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</si>
  <si>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</si>
  <si>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</si>
  <si>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</si>
  <si>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</si>
  <si>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</si>
  <si>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</si>
  <si>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</si>
  <si>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</si>
  <si>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</si>
  <si>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</si>
  <si>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</si>
  <si>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</si>
  <si>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</si>
  <si>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</si>
  <si>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</si>
  <si>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</si>
  <si>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</si>
  <si>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</si>
  <si>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</si>
  <si>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</si>
  <si>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</si>
  <si>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</si>
  <si>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</si>
  <si>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</si>
  <si>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</si>
  <si>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</si>
  <si>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</si>
  <si>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</si>
  <si>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</si>
  <si>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</si>
  <si>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</si>
  <si>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</si>
  <si>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</si>
  <si>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</si>
  <si>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</si>
  <si>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</si>
  <si>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</si>
  <si>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</si>
  <si>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</si>
  <si>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</si>
  <si>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</si>
  <si>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</si>
  <si>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</si>
  <si>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</si>
  <si>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</si>
  <si>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</si>
  <si>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</si>
  <si>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</si>
  <si>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</si>
  <si>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</si>
  <si>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</si>
  <si>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</si>
  <si>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</si>
  <si>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</si>
  <si>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</si>
  <si>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</si>
  <si>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</si>
  <si>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</si>
  <si>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</si>
  <si>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</si>
  <si>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</si>
  <si>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</si>
  <si>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</si>
  <si>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</si>
  <si>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</si>
  <si>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</si>
  <si>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</si>
  <si>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</si>
  <si>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</si>
  <si>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</si>
  <si>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</si>
  <si>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</si>
  <si>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</si>
  <si>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</si>
  <si>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</si>
  <si>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</si>
  <si>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</si>
  <si>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</si>
  <si>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</si>
  <si>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</si>
  <si>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</si>
  <si>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</si>
  <si>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</si>
  <si>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</si>
  <si>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</si>
  <si>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</si>
  <si>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</si>
  <si>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</si>
  <si>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</si>
  <si>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</si>
  <si>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</si>
  <si>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</si>
  <si>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</si>
  <si>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</si>
  <si>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</si>
  <si>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</si>
  <si>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</si>
  <si>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</si>
  <si>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</si>
  <si>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</si>
  <si>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</si>
  <si>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</si>
  <si>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</si>
  <si>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</si>
  <si>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</si>
  <si>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</si>
  <si>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</si>
  <si>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</si>
  <si>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</si>
  <si>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</si>
  <si>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</si>
  <si>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</si>
  <si>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</si>
  <si>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</si>
  <si>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</si>
  <si>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</si>
  <si>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</si>
  <si>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</si>
  <si>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</si>
  <si>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</si>
  <si>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</si>
  <si>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</si>
  <si>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</si>
  <si>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</si>
  <si>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</si>
  <si>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</si>
  <si>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</si>
  <si>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</si>
  <si>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</si>
  <si>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</si>
  <si>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</si>
  <si>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</si>
  <si>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</si>
  <si>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</si>
  <si>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</si>
  <si>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</si>
  <si>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</si>
  <si>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</si>
  <si>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</si>
  <si>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</si>
  <si>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</si>
  <si>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</si>
  <si>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</si>
  <si>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</si>
  <si>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</si>
  <si>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</si>
  <si>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</si>
  <si>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</si>
  <si>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</si>
  <si>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</si>
  <si>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</si>
  <si>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</si>
  <si>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</si>
  <si>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</si>
  <si>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</si>
  <si>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</si>
  <si>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</si>
  <si>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</si>
  <si>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</si>
  <si>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</si>
  <si>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</si>
  <si>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</si>
  <si>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</si>
  <si>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</si>
  <si>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</si>
  <si>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</si>
  <si>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</si>
  <si>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</si>
  <si>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</si>
  <si>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</si>
  <si>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</si>
  <si>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</si>
  <si>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</si>
  <si>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</si>
  <si>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</si>
  <si>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</si>
  <si>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</si>
  <si>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</si>
  <si>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</si>
  <si>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</si>
  <si>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</si>
  <si>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</si>
  <si>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</si>
  <si>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</si>
  <si>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</si>
  <si>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</si>
  <si>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</si>
  <si>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</si>
  <si>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</si>
  <si>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</si>
  <si>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</si>
  <si>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</si>
  <si>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</si>
  <si>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</si>
  <si>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</si>
  <si>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</si>
  <si>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</si>
  <si>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</si>
  <si>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</si>
  <si>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</si>
  <si>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</si>
  <si>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</si>
  <si>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</si>
  <si>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</si>
  <si>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</si>
  <si>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</si>
  <si>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</si>
  <si>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</si>
  <si>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</si>
  <si>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</si>
  <si>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</si>
  <si>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</si>
  <si>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</si>
  <si>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</si>
  <si>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</si>
  <si>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</si>
  <si>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</si>
  <si>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</si>
  <si>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</si>
  <si>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</si>
  <si>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</si>
  <si>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</si>
  <si>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</si>
  <si>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</si>
  <si>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</si>
  <si>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</si>
  <si>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</si>
  <si>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</si>
  <si>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</si>
  <si>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</si>
  <si>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</si>
  <si>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</si>
  <si>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</si>
  <si>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</si>
  <si>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</si>
  <si>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</si>
  <si>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</si>
  <si>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</si>
  <si>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</si>
  <si>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</si>
  <si>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</si>
  <si>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</si>
  <si>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</si>
  <si>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</si>
  <si>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</si>
  <si>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</si>
  <si>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</si>
  <si>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</si>
  <si>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</si>
  <si>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</si>
  <si>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</si>
  <si>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</si>
  <si>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</si>
  <si>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</si>
  <si>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</si>
  <si>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</si>
  <si>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</si>
  <si>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</si>
  <si>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</si>
  <si>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</si>
  <si>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</si>
  <si>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</si>
  <si>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</si>
  <si>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</si>
  <si>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</si>
  <si>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</si>
  <si>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</si>
  <si>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</si>
  <si>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</si>
  <si>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</si>
  <si>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</si>
  <si>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</si>
  <si>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</si>
  <si>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</si>
  <si>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</si>
  <si>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</si>
  <si>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</si>
  <si>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</si>
  <si>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</si>
  <si>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</si>
  <si>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</si>
  <si>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</si>
  <si>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</si>
  <si>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</si>
  <si>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</si>
  <si>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</si>
  <si>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</si>
  <si>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</si>
  <si>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</si>
  <si>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</si>
  <si>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</si>
  <si>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</si>
  <si>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</si>
  <si>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</si>
  <si>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</si>
  <si>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</si>
  <si>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</si>
  <si>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</si>
  <si>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</si>
  <si>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</si>
  <si>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</si>
  <si>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</si>
  <si>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</si>
  <si>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</si>
  <si>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</si>
  <si>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</si>
  <si>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</si>
  <si>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</si>
  <si>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</si>
  <si>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</si>
  <si>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</si>
  <si>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</si>
  <si>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</si>
  <si>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</si>
  <si>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</si>
  <si>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</si>
  <si>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</si>
  <si>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</si>
  <si>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</si>
  <si>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</si>
  <si>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</si>
  <si>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</si>
  <si>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</si>
  <si>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</si>
  <si>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</si>
  <si>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</si>
  <si>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</si>
  <si>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</si>
  <si>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</si>
  <si>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</si>
  <si>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</si>
  <si>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</si>
  <si>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</si>
  <si>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</si>
  <si>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</si>
  <si>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</si>
  <si>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</si>
  <si>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</si>
  <si>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</si>
  <si>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</si>
  <si>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</si>
  <si>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</si>
  <si>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</si>
  <si>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</si>
  <si>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</si>
  <si>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</si>
  <si>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</si>
  <si>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</si>
  <si>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</si>
  <si>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</si>
  <si>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</si>
  <si>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</si>
  <si>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</si>
  <si>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</si>
  <si>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</si>
  <si>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</si>
  <si>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</si>
  <si>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</si>
  <si>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</si>
  <si>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</si>
  <si>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</si>
  <si>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</si>
  <si>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</si>
  <si>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</si>
  <si>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</si>
  <si>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</si>
  <si>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</si>
  <si>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</si>
  <si>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</si>
  <si>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</si>
  <si>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</si>
  <si>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</si>
  <si>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</si>
  <si>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</si>
  <si>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</si>
  <si>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</si>
  <si>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</si>
  <si>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</si>
  <si>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</si>
  <si>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</si>
  <si>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</si>
  <si>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</si>
  <si>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</si>
  <si>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</si>
  <si>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</si>
  <si>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</si>
  <si>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</si>
  <si>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</si>
  <si>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</si>
  <si>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</si>
  <si>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</si>
  <si>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</si>
  <si>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</si>
  <si>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</si>
  <si>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</si>
  <si>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</si>
  <si>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</si>
  <si>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</si>
  <si>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</si>
  <si>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</si>
  <si>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</si>
  <si>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</si>
  <si>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</si>
  <si>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</si>
  <si>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</si>
  <si>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</si>
  <si>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</si>
  <si>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</si>
  <si>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</si>
  <si>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</si>
  <si>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</si>
  <si>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</si>
  <si>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</si>
  <si>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</si>
  <si>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</si>
  <si>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</si>
  <si>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</si>
  <si>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</si>
  <si>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</si>
  <si>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</si>
  <si>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</si>
  <si>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</si>
  <si>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</si>
  <si>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</si>
  <si>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</si>
  <si>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</si>
  <si>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</si>
  <si>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</si>
  <si>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</si>
  <si>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</si>
  <si>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</si>
  <si>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</si>
  <si>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</si>
  <si>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</si>
  <si>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</si>
  <si>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</si>
  <si>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</si>
  <si>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</si>
  <si>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</si>
  <si>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</si>
  <si>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</si>
  <si>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</si>
  <si>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</si>
  <si>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</si>
  <si>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</si>
  <si>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</si>
  <si>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</si>
  <si>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</si>
  <si>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</si>
  <si>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</si>
  <si>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</si>
  <si>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</si>
  <si>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</si>
  <si>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</si>
  <si>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</si>
  <si>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</si>
  <si>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</si>
  <si>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</si>
  <si>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</si>
  <si>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</si>
  <si>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</si>
  <si>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</si>
  <si>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</si>
  <si>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</si>
  <si>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</si>
  <si>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</si>
  <si>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</si>
  <si>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</si>
  <si>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</si>
  <si>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</si>
  <si>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</si>
  <si>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</si>
  <si>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</si>
  <si>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</si>
  <si>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</si>
  <si>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</si>
  <si>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</si>
  <si>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</si>
  <si>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</si>
  <si>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</si>
  <si>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</si>
  <si>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</si>
  <si>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</si>
  <si>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</si>
  <si>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</si>
  <si>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</si>
  <si>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</si>
  <si>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</si>
  <si>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</si>
  <si>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</si>
  <si>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</si>
  <si>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</si>
  <si>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</si>
  <si>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</si>
  <si>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</si>
  <si>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</si>
  <si>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</si>
  <si>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</si>
  <si>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</si>
  <si>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</si>
  <si>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</si>
  <si>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</si>
  <si>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</si>
  <si>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</si>
  <si>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</si>
  <si>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</si>
  <si>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</si>
  <si>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</si>
  <si>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</si>
  <si>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</si>
  <si>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</si>
  <si>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</si>
  <si>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</si>
  <si>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</si>
  <si>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</si>
  <si>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</si>
  <si>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</si>
  <si>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</si>
  <si>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</si>
  <si>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</si>
  <si>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</si>
  <si>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</si>
  <si>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</si>
  <si>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</si>
  <si>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</si>
  <si>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</si>
  <si>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</si>
  <si>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</si>
  <si>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</si>
  <si>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</si>
  <si>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</si>
  <si>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</si>
  <si>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</si>
  <si>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</si>
  <si>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</si>
  <si>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</si>
  <si>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</si>
  <si>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</si>
  <si>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</si>
  <si>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</si>
  <si>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</si>
  <si>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</si>
  <si>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</si>
  <si>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</si>
  <si>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</si>
  <si>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</si>
  <si>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</si>
  <si>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</si>
  <si>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</si>
  <si>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</si>
  <si>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</si>
  <si>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</si>
  <si>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</si>
  <si>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</si>
  <si>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</si>
  <si>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</si>
  <si>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</si>
  <si>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</si>
  <si>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</si>
  <si>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</si>
  <si>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</si>
  <si>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</si>
  <si>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</si>
  <si>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</si>
  <si>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</si>
  <si>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</si>
  <si>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</si>
  <si>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</si>
  <si>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</si>
  <si>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</si>
  <si>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</si>
  <si>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</si>
  <si>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</si>
  <si>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</si>
  <si>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</si>
  <si>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</si>
  <si>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</si>
  <si>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</si>
  <si>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</si>
  <si>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</si>
  <si>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</si>
  <si>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</si>
  <si>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</si>
  <si>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</si>
  <si>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</si>
  <si>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</si>
  <si>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</si>
  <si>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</si>
  <si>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</si>
  <si>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</si>
  <si>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</si>
  <si>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</si>
  <si>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</si>
  <si>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</si>
  <si>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</si>
  <si>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</si>
  <si>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</si>
  <si>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</si>
  <si>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</si>
  <si>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</si>
  <si>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</si>
  <si>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</si>
  <si>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</si>
  <si>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</si>
  <si>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</si>
  <si>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</si>
  <si>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</si>
  <si>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</si>
  <si>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</si>
  <si>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</si>
  <si>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</si>
  <si>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</si>
  <si>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</si>
  <si>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</si>
  <si>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</si>
  <si>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</si>
  <si>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</si>
  <si>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</si>
  <si>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</si>
  <si>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</si>
  <si>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</si>
  <si>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</si>
  <si>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</si>
  <si>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</si>
  <si>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</si>
  <si>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</si>
  <si>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</si>
  <si>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</si>
  <si>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</si>
  <si>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</si>
  <si>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</si>
  <si>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</si>
  <si>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</si>
  <si>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</si>
  <si>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</si>
  <si>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</si>
  <si>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</si>
  <si>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</si>
  <si>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</si>
  <si>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</si>
  <si>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</si>
  <si>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</si>
  <si>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</si>
  <si>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</si>
  <si>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</si>
  <si>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</si>
  <si>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</si>
  <si>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</si>
  <si>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</si>
  <si>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</si>
  <si>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</si>
  <si>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</si>
  <si>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</si>
  <si>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</si>
  <si>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</si>
  <si>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</si>
  <si>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</si>
  <si>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</si>
  <si>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</si>
  <si>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</si>
  <si>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</si>
  <si>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</si>
  <si>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</si>
  <si>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</si>
  <si>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</si>
  <si>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</si>
  <si>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</si>
  <si>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</si>
  <si>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</si>
  <si>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</si>
  <si>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</si>
  <si>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</si>
  <si>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</si>
  <si>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</si>
  <si>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</si>
  <si>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</si>
  <si>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</si>
  <si>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</si>
  <si>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</si>
  <si>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</si>
  <si>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</si>
  <si>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</si>
  <si>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</si>
  <si>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</si>
  <si>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</si>
  <si>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</si>
  <si>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</si>
  <si>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</si>
  <si>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</si>
  <si>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</si>
  <si>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</si>
  <si>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</si>
  <si>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</si>
  <si>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</si>
  <si>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</si>
  <si>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</si>
  <si>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</si>
  <si>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</si>
  <si>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</si>
  <si>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</si>
  <si>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</si>
  <si>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</si>
  <si>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</si>
  <si>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</si>
  <si>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</si>
  <si>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</si>
  <si>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</si>
  <si>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</si>
  <si>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</si>
  <si>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</si>
  <si>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</si>
  <si>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</si>
  <si>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</si>
  <si>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</si>
  <si>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</si>
  <si>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</si>
  <si>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</si>
  <si>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</si>
  <si>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</si>
  <si>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</si>
  <si>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</si>
  <si>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</si>
  <si>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</si>
  <si>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</si>
  <si>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</si>
  <si>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</si>
  <si>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</si>
  <si>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</si>
  <si>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</si>
  <si>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</si>
  <si>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</si>
  <si>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</si>
  <si>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</si>
  <si>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</si>
  <si>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</si>
  <si>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</si>
  <si>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</si>
  <si>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</si>
  <si>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</si>
  <si>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</si>
  <si>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</si>
  <si>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</si>
  <si>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</si>
  <si>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</si>
  <si>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</si>
  <si>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</si>
  <si>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</si>
  <si>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</si>
  <si>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</si>
  <si>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</si>
  <si>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</si>
  <si>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</si>
  <si>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</si>
  <si>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</si>
  <si>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</si>
  <si>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</si>
  <si>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</si>
  <si>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</si>
  <si>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</si>
  <si>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</si>
  <si>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</si>
  <si>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</si>
  <si>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</si>
  <si>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</si>
  <si>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</si>
  <si>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</si>
  <si>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</si>
  <si>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</si>
  <si>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</si>
  <si>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</si>
  <si>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</si>
  <si>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</si>
  <si>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</si>
  <si>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</si>
  <si>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</si>
  <si>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</si>
  <si>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</si>
  <si>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</si>
  <si>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</si>
  <si>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</si>
  <si>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</si>
  <si>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</si>
  <si>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</si>
  <si>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</si>
  <si>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</si>
  <si>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</si>
  <si>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</si>
  <si>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</si>
  <si>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</si>
  <si>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</si>
  <si>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</si>
  <si>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</si>
  <si>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</si>
  <si>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</si>
  <si>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</si>
  <si>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</si>
  <si>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</si>
  <si>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</si>
  <si>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</si>
  <si>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</si>
  <si>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</si>
  <si>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</si>
  <si>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</si>
  <si>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</si>
  <si>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</si>
  <si>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</si>
  <si>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</si>
  <si>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</si>
  <si>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</si>
  <si>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</si>
  <si>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</si>
  <si>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</si>
  <si>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</si>
  <si>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</si>
  <si>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</si>
  <si>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</si>
  <si>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</si>
  <si>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</si>
  <si>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</si>
  <si>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</si>
  <si>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</si>
  <si>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</si>
  <si>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</si>
  <si>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</si>
  <si>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</si>
  <si>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</si>
  <si>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</si>
  <si>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</si>
  <si>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</si>
  <si>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</si>
  <si>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</si>
  <si>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</si>
  <si>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</si>
  <si>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</si>
  <si>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</si>
  <si>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</si>
  <si>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</si>
  <si>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</si>
  <si>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</si>
  <si>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</si>
  <si>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</si>
  <si>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</si>
  <si>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</si>
  <si>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</si>
  <si>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</si>
  <si>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</si>
  <si>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</si>
  <si>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</si>
  <si>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</si>
  <si>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</si>
  <si>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</si>
  <si>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</si>
  <si>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</si>
  <si>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</si>
  <si>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</si>
  <si>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</si>
  <si>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</si>
  <si>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</si>
  <si>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</si>
  <si>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</si>
  <si>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</si>
  <si>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</si>
  <si>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</si>
  <si>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</si>
  <si>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</si>
  <si>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</si>
  <si>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</si>
  <si>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</si>
  <si>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</si>
  <si>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</si>
  <si>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</si>
  <si>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</si>
  <si>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</si>
  <si>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</si>
  <si>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</si>
  <si>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</si>
  <si>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</si>
  <si>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</si>
  <si>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</si>
  <si>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</si>
  <si>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</si>
  <si>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</si>
  <si>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</si>
  <si>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</si>
  <si>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</si>
  <si>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</si>
  <si>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</si>
  <si>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</si>
  <si>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</si>
  <si>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</si>
  <si>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</si>
  <si>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</si>
  <si>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</si>
  <si>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</si>
  <si>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</si>
  <si>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</si>
  <si>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</si>
  <si>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</si>
  <si>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</si>
  <si>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</si>
  <si>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</si>
  <si>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</si>
  <si>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</si>
  <si>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</si>
  <si>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</si>
  <si>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</si>
  <si>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</si>
  <si>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</si>
  <si>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</si>
  <si>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</si>
  <si>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</si>
  <si>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</si>
  <si>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</si>
  <si>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</si>
  <si>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</si>
  <si>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</si>
  <si>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</si>
  <si>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</si>
  <si>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</si>
  <si>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</si>
  <si>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</si>
  <si>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</si>
  <si>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</si>
  <si>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</si>
  <si>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</si>
  <si>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</si>
  <si>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</si>
  <si>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</si>
  <si>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</si>
  <si>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</si>
  <si>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</si>
  <si>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</si>
  <si>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</si>
  <si>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</si>
  <si>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</si>
  <si>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</si>
  <si>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</si>
  <si>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</si>
  <si>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</si>
  <si>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</si>
  <si>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</si>
  <si>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</si>
  <si>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</si>
  <si>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</si>
  <si>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</si>
  <si>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</si>
  <si>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</si>
  <si>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</si>
  <si>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</si>
  <si>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</si>
  <si>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</si>
  <si>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</si>
  <si>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</si>
  <si>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</si>
  <si>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</si>
  <si>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</si>
  <si>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</si>
  <si>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</si>
  <si>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</si>
  <si>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</si>
  <si>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</si>
  <si>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</si>
  <si>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</si>
  <si>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</si>
  <si>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</si>
  <si>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</si>
  <si>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</si>
  <si>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</si>
  <si>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</si>
  <si>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</si>
  <si>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</si>
  <si>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</si>
  <si>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</si>
  <si>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</si>
  <si>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</si>
  <si>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</si>
  <si>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</si>
  <si>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</si>
  <si>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</si>
  <si>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</si>
  <si>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</si>
  <si>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</si>
  <si>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</si>
  <si>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</si>
  <si>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</si>
  <si>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</si>
  <si>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</si>
  <si>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</si>
  <si>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</si>
  <si>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</si>
  <si>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</si>
  <si>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</si>
  <si>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</si>
  <si>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</si>
  <si>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</si>
  <si>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</si>
  <si>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</si>
  <si>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</si>
  <si>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</si>
  <si>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</si>
  <si>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</si>
  <si>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</si>
  <si>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</si>
  <si>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</si>
  <si>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</si>
  <si>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</si>
  <si>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</si>
  <si>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</si>
  <si>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</si>
  <si>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</si>
  <si>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</si>
  <si>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</si>
  <si>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</si>
  <si>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</si>
  <si>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</si>
  <si>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</si>
  <si>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</si>
  <si>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</si>
  <si>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</si>
  <si>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</si>
  <si>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</si>
  <si>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</si>
  <si>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</si>
  <si>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</si>
  <si>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</si>
  <si>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</si>
  <si>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</si>
  <si>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</si>
  <si>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</si>
  <si>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</si>
  <si>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</si>
  <si>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</si>
  <si>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</si>
  <si>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</si>
  <si>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</si>
  <si>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</si>
  <si>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</si>
  <si>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</si>
  <si>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</si>
  <si>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</si>
  <si>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</si>
  <si>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</si>
  <si>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</si>
  <si>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</si>
  <si>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</si>
  <si>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</si>
  <si>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</si>
  <si>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</si>
  <si>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</si>
  <si>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</si>
  <si>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</si>
  <si>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</si>
  <si>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</si>
  <si>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</si>
  <si>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</si>
  <si>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</si>
  <si>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</si>
  <si>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</si>
  <si>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</si>
  <si>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</si>
  <si>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</si>
  <si>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</si>
  <si>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</si>
  <si>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</si>
  <si>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</si>
  <si>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</si>
  <si>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</si>
  <si>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</si>
  <si>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</si>
  <si>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</si>
  <si>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</si>
  <si>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</si>
  <si>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</si>
  <si>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</si>
  <si>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</si>
  <si>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</si>
  <si>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</si>
  <si>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</si>
  <si>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</si>
  <si>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</si>
  <si>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</si>
  <si>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</si>
  <si>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</si>
  <si>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</si>
  <si>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</si>
  <si>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</si>
  <si>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</si>
  <si>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</si>
  <si>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</si>
  <si>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</si>
  <si>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</si>
  <si>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</si>
  <si>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</si>
  <si>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</si>
  <si>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</si>
  <si>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</si>
  <si>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</si>
  <si>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</si>
  <si>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</si>
  <si>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</si>
  <si>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</si>
  <si>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</si>
  <si>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</si>
  <si>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</si>
  <si>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</si>
  <si>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</si>
  <si>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</si>
  <si>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</si>
  <si>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</si>
  <si>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</si>
  <si>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</si>
  <si>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</si>
  <si>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</si>
  <si>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</si>
  <si>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</si>
  <si>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</si>
  <si>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</si>
  <si>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</si>
  <si>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</si>
  <si>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</si>
  <si>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</si>
  <si>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</si>
  <si>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</si>
  <si>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</si>
  <si>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</si>
  <si>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</si>
  <si>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</si>
  <si>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</si>
  <si>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</si>
  <si>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</si>
  <si>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</si>
  <si>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</si>
  <si>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</si>
  <si>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</si>
  <si>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</si>
  <si>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</si>
  <si>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</si>
  <si>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</si>
  <si>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</si>
  <si>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</si>
  <si>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</si>
  <si>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</si>
  <si>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</si>
  <si>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</si>
  <si>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</si>
  <si>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</si>
  <si>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</si>
  <si>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</si>
  <si>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</si>
  <si>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</si>
  <si>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</si>
  <si>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</si>
  <si>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</si>
  <si>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</si>
  <si>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</si>
  <si>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</si>
  <si>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</si>
  <si>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</si>
  <si>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</si>
  <si>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</si>
  <si>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</si>
  <si>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</si>
  <si>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</si>
  <si>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</si>
  <si>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</si>
  <si>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</si>
  <si>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</si>
  <si>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</si>
  <si>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</si>
  <si>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</si>
  <si>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</si>
  <si>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</si>
  <si>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</si>
  <si>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</si>
  <si>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</si>
  <si>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</si>
  <si>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</si>
  <si>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</si>
  <si>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</si>
  <si>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</si>
  <si>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</si>
  <si>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</si>
  <si>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</si>
  <si>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</si>
  <si>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</si>
  <si>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</si>
  <si>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</si>
  <si>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</si>
  <si>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</si>
  <si>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</si>
  <si>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</si>
  <si>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</si>
  <si>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</si>
  <si>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</si>
  <si>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</si>
  <si>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</si>
  <si>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</si>
  <si>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</si>
  <si>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</si>
  <si>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</si>
  <si>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</si>
  <si>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</si>
  <si>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</si>
  <si>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</si>
  <si>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</si>
  <si>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</si>
  <si>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</si>
  <si>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</si>
  <si>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</si>
  <si>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</si>
  <si>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</si>
  <si>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</si>
  <si>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</si>
  <si>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</si>
  <si>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</si>
  <si>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</si>
  <si>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</si>
  <si>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</si>
  <si>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</si>
  <si>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</si>
  <si>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</si>
  <si>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</si>
  <si>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</si>
  <si>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</si>
  <si>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</si>
  <si>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</si>
  <si>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</si>
  <si>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</si>
  <si>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</si>
  <si>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</si>
  <si>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</si>
  <si>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</si>
  <si>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</si>
  <si>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</si>
  <si>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</si>
  <si>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</si>
  <si>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</si>
  <si>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</si>
  <si>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</si>
  <si>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</si>
  <si>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</si>
  <si>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</si>
  <si>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</si>
  <si>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</si>
  <si>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</si>
  <si>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</si>
  <si>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</si>
  <si>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</si>
  <si>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</si>
  <si>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</si>
  <si>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</si>
  <si>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</si>
  <si>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</si>
  <si>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</si>
  <si>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</si>
  <si>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</si>
  <si>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</si>
  <si>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</si>
  <si>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</si>
  <si>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</si>
  <si>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</si>
  <si>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</si>
  <si>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</si>
  <si>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</si>
  <si>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</si>
  <si>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</si>
  <si>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</si>
  <si>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</si>
  <si>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</si>
  <si>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</si>
  <si>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</si>
  <si>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</si>
  <si>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</si>
  <si>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</si>
  <si>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</si>
  <si>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</si>
  <si>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</si>
  <si>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</si>
  <si>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</si>
  <si>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</si>
  <si>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</si>
  <si>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</si>
  <si>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</si>
  <si>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</si>
  <si>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</si>
  <si>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</si>
  <si>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</si>
  <si>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</si>
  <si>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</si>
  <si>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</si>
  <si>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</si>
  <si>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</si>
  <si>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</si>
  <si>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</si>
  <si>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</si>
  <si>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</si>
  <si>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</si>
  <si>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</si>
  <si>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</si>
  <si>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</si>
  <si>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</si>
  <si>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</si>
  <si>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</si>
  <si>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</si>
  <si>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</si>
  <si>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</si>
  <si>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</si>
  <si>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</si>
  <si>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</si>
  <si>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</si>
  <si>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</si>
  <si>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</si>
  <si>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</si>
  <si>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</si>
  <si>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</si>
  <si>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</si>
  <si>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</si>
  <si>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</si>
  <si>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</si>
  <si>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</si>
  <si>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</si>
  <si>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</si>
  <si>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</si>
  <si>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</si>
  <si>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</si>
  <si>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</si>
  <si>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</si>
  <si>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</si>
  <si>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</si>
  <si>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</si>
  <si>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</si>
  <si>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</si>
  <si>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</si>
  <si>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</si>
  <si>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</si>
  <si>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</si>
  <si>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</si>
  <si>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</si>
  <si>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</si>
  <si>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</si>
  <si>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</si>
  <si>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</si>
  <si>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</si>
  <si>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</si>
  <si>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</si>
  <si>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</si>
  <si>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</si>
  <si>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</si>
  <si>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</si>
  <si>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</si>
  <si>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</si>
  <si>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</si>
  <si>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</si>
  <si>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</si>
  <si>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</si>
  <si>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</si>
  <si>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</si>
  <si>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</si>
  <si>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</si>
  <si>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</si>
  <si>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</si>
  <si>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</si>
  <si>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</si>
  <si>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</si>
  <si>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</si>
  <si>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</si>
  <si>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</si>
  <si>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</si>
  <si>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</si>
  <si>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</si>
  <si>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</si>
  <si>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</si>
  <si>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</si>
  <si>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</si>
  <si>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</si>
  <si>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</si>
  <si>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</si>
  <si>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</si>
  <si>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</si>
  <si>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</si>
  <si>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</si>
  <si>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</si>
  <si>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</si>
  <si>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</si>
  <si>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</si>
  <si>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</si>
  <si>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</si>
  <si>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</si>
  <si>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</si>
  <si>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</si>
  <si>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</si>
  <si>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</si>
  <si>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</si>
  <si>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</si>
  <si>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</si>
  <si>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</si>
  <si>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</si>
  <si>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</si>
  <si>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</si>
  <si>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</si>
  <si>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</si>
  <si>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</si>
  <si>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</si>
  <si>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</si>
  <si>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</si>
  <si>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</si>
  <si>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</si>
  <si>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</si>
  <si>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</si>
  <si>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</si>
  <si>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</si>
  <si>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</si>
  <si>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</si>
  <si>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</si>
  <si>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</si>
  <si>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</si>
  <si>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</si>
  <si>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</si>
  <si>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</si>
  <si>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</si>
  <si>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</si>
  <si>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</si>
  <si>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</si>
  <si>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</si>
  <si>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</si>
  <si>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</si>
  <si>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</si>
  <si>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</si>
  <si>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</si>
  <si>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</si>
  <si>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</si>
  <si>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</si>
  <si>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</si>
  <si>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</si>
  <si>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</si>
  <si>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</si>
  <si>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</si>
  <si>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</si>
  <si>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</si>
  <si>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</si>
  <si>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</si>
  <si>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</si>
  <si>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</si>
  <si>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</si>
  <si>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</si>
  <si>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</si>
  <si>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</si>
  <si>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</si>
  <si>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</si>
  <si>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</si>
  <si>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</si>
  <si>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</si>
  <si>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</si>
  <si>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</si>
  <si>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</si>
  <si>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</si>
  <si>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</si>
  <si>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</si>
  <si>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</si>
  <si>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</si>
  <si>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</si>
  <si>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</si>
  <si>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</si>
  <si>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</si>
  <si>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</si>
  <si>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</si>
  <si>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</si>
  <si>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</si>
  <si>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</si>
  <si>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</si>
  <si>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</si>
  <si>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</si>
  <si>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</si>
  <si>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</si>
  <si>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</si>
  <si>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</si>
  <si>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</si>
  <si>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</si>
  <si>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</si>
  <si>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</si>
  <si>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</si>
  <si>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</si>
  <si>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</si>
  <si>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</si>
  <si>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</si>
  <si>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</si>
  <si>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</si>
  <si>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</si>
  <si>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</si>
  <si>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</si>
  <si>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</si>
  <si>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</si>
  <si>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</si>
  <si>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</si>
  <si>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</si>
  <si>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</si>
  <si>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</si>
  <si>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</si>
  <si>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</si>
  <si>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</si>
  <si>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</si>
  <si>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</si>
  <si>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</si>
  <si>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</si>
  <si>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</si>
  <si>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</si>
  <si>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</si>
  <si>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</si>
  <si>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</si>
  <si>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</si>
  <si>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</si>
  <si>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</si>
  <si>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</si>
  <si>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</si>
  <si>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</si>
  <si>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</si>
  <si>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</si>
  <si>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</si>
  <si>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</si>
  <si>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</si>
  <si>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</si>
  <si>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</si>
  <si>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</si>
  <si>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</si>
  <si>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</si>
  <si>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</si>
  <si>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</si>
  <si>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</si>
  <si>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</si>
  <si>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</si>
  <si>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</si>
  <si>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</si>
  <si>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</si>
  <si>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</si>
  <si>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</si>
  <si>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</si>
  <si>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</si>
  <si>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</si>
  <si>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</si>
  <si>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</si>
  <si>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</si>
  <si>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</si>
  <si>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</si>
  <si>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</si>
  <si>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</si>
  <si>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</si>
  <si>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</si>
  <si>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</si>
  <si>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</si>
  <si>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</si>
  <si>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</si>
  <si>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</si>
  <si>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</si>
  <si>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</si>
  <si>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</si>
  <si>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</si>
  <si>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</si>
  <si>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</si>
  <si>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</si>
  <si>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</si>
  <si>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</si>
  <si>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</si>
  <si>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</si>
  <si>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</si>
  <si>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</si>
  <si>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</si>
  <si>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</si>
  <si>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</si>
  <si>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</si>
  <si>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</si>
  <si>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</si>
  <si>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</si>
  <si>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</si>
  <si>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</si>
  <si>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</si>
  <si>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</si>
  <si>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</si>
  <si>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</si>
  <si>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</si>
  <si>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</si>
  <si>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</si>
  <si>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</si>
  <si>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</si>
  <si>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</si>
  <si>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</si>
  <si>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</si>
  <si>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</si>
  <si>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</si>
  <si>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</si>
  <si>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</si>
  <si>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</si>
  <si>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</si>
  <si>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</si>
  <si>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</si>
  <si>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</si>
  <si>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</si>
  <si>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</si>
  <si>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</si>
  <si>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</si>
  <si>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</si>
  <si>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</si>
  <si>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</si>
  <si>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</si>
  <si>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</si>
  <si>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</si>
  <si>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</si>
  <si>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</si>
  <si>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</si>
  <si>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</si>
  <si>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</si>
  <si>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</si>
  <si>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</si>
  <si>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</si>
  <si>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</si>
  <si>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</si>
  <si>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</si>
  <si>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</si>
  <si>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</si>
  <si>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</si>
  <si>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</si>
  <si>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</si>
  <si>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</si>
  <si>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</si>
  <si>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</si>
  <si>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</si>
  <si>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</si>
  <si>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</si>
  <si>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</si>
  <si>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</si>
  <si>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</si>
  <si>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</si>
  <si>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</si>
  <si>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</si>
  <si>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</si>
  <si>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</si>
  <si>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</si>
  <si>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</si>
  <si>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</si>
  <si>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</si>
  <si>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</si>
  <si>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</si>
  <si>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</si>
  <si>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</si>
  <si>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</si>
  <si>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</si>
  <si>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</si>
  <si>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</si>
  <si>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</si>
  <si>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</si>
  <si>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</si>
  <si>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</si>
  <si>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</si>
  <si>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</si>
  <si>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</si>
  <si>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</si>
  <si>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</si>
  <si>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</si>
  <si>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</si>
  <si>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</si>
  <si>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</si>
  <si>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</si>
  <si>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</si>
  <si>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</si>
  <si>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</si>
  <si>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</si>
  <si>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</si>
  <si>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</si>
  <si>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</si>
  <si>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</si>
  <si>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</si>
  <si>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</si>
  <si>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</si>
  <si>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</si>
  <si>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</si>
  <si>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</si>
  <si>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</si>
  <si>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</si>
  <si>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</si>
  <si>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</si>
  <si>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</si>
  <si>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</si>
  <si>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</si>
  <si>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</si>
  <si>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</si>
  <si>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</si>
  <si>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</si>
  <si>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</si>
  <si>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</si>
  <si>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</si>
  <si>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</si>
  <si>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</si>
  <si>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</si>
  <si>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</si>
  <si>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</si>
  <si>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</si>
  <si>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</si>
  <si>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</si>
  <si>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</si>
  <si>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</si>
  <si>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</si>
  <si>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</si>
  <si>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</si>
  <si>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</si>
  <si>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</si>
  <si>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</si>
  <si>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</si>
  <si>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</si>
  <si>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</si>
  <si>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</si>
  <si>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</si>
  <si>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</si>
  <si>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</si>
  <si>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</si>
  <si>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</si>
  <si>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</si>
  <si>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</si>
  <si>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</si>
  <si>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</si>
  <si>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</si>
  <si>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</si>
  <si>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</si>
  <si>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</si>
  <si>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</si>
  <si>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</si>
  <si>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</si>
  <si>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</si>
  <si>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</si>
  <si>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</si>
  <si>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</si>
  <si>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</si>
  <si>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</si>
  <si>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</si>
  <si>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</si>
  <si>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</si>
  <si>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</si>
  <si>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</si>
  <si>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</si>
  <si>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</si>
  <si>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</si>
  <si>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</si>
  <si>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</si>
  <si>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</si>
  <si>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</si>
  <si>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</si>
  <si>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</si>
  <si>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</si>
  <si>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</si>
  <si>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</si>
  <si>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</si>
  <si>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</si>
  <si>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</si>
  <si>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</si>
  <si>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</si>
  <si>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</si>
  <si>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</si>
  <si>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</si>
  <si>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</si>
  <si>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</si>
  <si>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</si>
  <si>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</si>
  <si>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</si>
  <si>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</si>
  <si>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</si>
  <si>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</si>
  <si>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</si>
  <si>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</si>
  <si>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</si>
  <si>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</si>
  <si>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</si>
  <si>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</si>
  <si>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</si>
  <si>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</si>
  <si>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</si>
  <si>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</si>
  <si>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</si>
  <si>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</si>
  <si>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</si>
  <si>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</si>
  <si>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</si>
  <si>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</si>
  <si>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</si>
  <si>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</si>
  <si>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</si>
  <si>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</si>
  <si>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</si>
  <si>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</si>
  <si>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</si>
  <si>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</si>
  <si>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</si>
  <si>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</si>
  <si>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</si>
  <si>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</si>
  <si>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</si>
  <si>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</si>
  <si>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</si>
  <si>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</si>
  <si>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</si>
  <si>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</si>
  <si>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</si>
  <si>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</si>
  <si>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</si>
  <si>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</si>
  <si>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</si>
  <si>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</si>
  <si>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</si>
  <si>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</si>
  <si>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</si>
  <si>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</si>
  <si>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</si>
  <si>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</si>
  <si>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</si>
  <si>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</si>
  <si>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</si>
  <si>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</si>
  <si>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</si>
  <si>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</si>
  <si>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</si>
  <si>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</si>
  <si>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</si>
  <si>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</si>
  <si>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</si>
  <si>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</si>
  <si>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</si>
  <si>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</si>
  <si>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</si>
  <si>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</si>
  <si>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</si>
  <si>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</si>
  <si>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</si>
  <si>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</si>
  <si>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</si>
  <si>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</si>
  <si>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</si>
  <si>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</si>
  <si>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</si>
  <si>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</si>
  <si>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</si>
  <si>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</si>
  <si>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</si>
  <si>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</si>
  <si>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</si>
  <si>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</si>
  <si>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</si>
  <si>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</si>
  <si>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</si>
  <si>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</si>
  <si>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</si>
  <si>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</si>
  <si>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</si>
  <si>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</si>
  <si>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</si>
  <si>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</si>
  <si>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</si>
  <si>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</si>
  <si>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</si>
  <si>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</si>
  <si>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</si>
  <si>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</si>
  <si>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</si>
  <si>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</si>
  <si>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</si>
  <si>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</si>
  <si>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</si>
  <si>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</si>
  <si>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</si>
  <si>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</si>
  <si>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</si>
  <si>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</si>
  <si>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</si>
  <si>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</si>
  <si>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</si>
  <si>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</si>
  <si>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</si>
  <si>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</si>
  <si>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</si>
  <si>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</si>
  <si>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</si>
  <si>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</si>
  <si>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</si>
  <si>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</si>
  <si>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</si>
  <si>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</si>
  <si>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</si>
  <si>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</si>
  <si>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</si>
  <si>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</si>
  <si>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</si>
  <si>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</si>
  <si>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</si>
  <si>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</si>
  <si>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</si>
  <si>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</si>
  <si>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</si>
  <si>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</si>
  <si>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</si>
  <si>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</si>
  <si>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</si>
  <si>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</si>
  <si>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</si>
  <si>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</si>
  <si>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</si>
  <si>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</si>
  <si>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</si>
  <si>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</si>
  <si>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</si>
  <si>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</si>
  <si>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</si>
  <si>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</si>
  <si>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</si>
  <si>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</si>
  <si>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</si>
  <si>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</si>
  <si>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</si>
  <si>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</si>
  <si>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</si>
  <si>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</si>
  <si>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</si>
  <si>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</si>
  <si>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</si>
  <si>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</si>
  <si>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</si>
  <si>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</si>
  <si>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</si>
  <si>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</si>
  <si>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</si>
  <si>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</si>
  <si>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</si>
  <si>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</si>
  <si>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</si>
  <si>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</si>
  <si>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</si>
  <si>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</si>
  <si>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</si>
  <si>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</si>
  <si>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</si>
  <si>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</si>
  <si>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</si>
  <si>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</si>
  <si>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</si>
  <si>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</si>
  <si>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</si>
  <si>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</si>
  <si>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</si>
  <si>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</si>
  <si>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</si>
  <si>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</si>
  <si>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</si>
  <si>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</si>
  <si>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</si>
  <si>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</si>
  <si>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</si>
  <si>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</si>
  <si>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</si>
  <si>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</si>
  <si>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</si>
  <si>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</si>
  <si>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</si>
  <si>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</si>
  <si>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</si>
  <si>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</si>
  <si>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</si>
  <si>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</si>
  <si>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</si>
  <si>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</si>
  <si>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</si>
  <si>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</si>
  <si>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</si>
  <si>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</si>
  <si>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</si>
  <si>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</si>
  <si>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</si>
  <si>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</si>
  <si>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</si>
  <si>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</si>
  <si>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</si>
  <si>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</si>
  <si>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</si>
  <si>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</si>
  <si>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</si>
  <si>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</si>
  <si>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</si>
  <si>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</si>
  <si>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</si>
  <si>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</si>
  <si>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</si>
  <si>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</si>
  <si>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</si>
  <si>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</si>
  <si>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</si>
  <si>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</si>
  <si>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</si>
  <si>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</si>
  <si>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</si>
  <si>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</si>
  <si>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</si>
  <si>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</si>
  <si>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</si>
  <si>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</si>
  <si>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</si>
  <si>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</si>
  <si>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</si>
  <si>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</si>
  <si>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</si>
  <si>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</si>
  <si>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</si>
  <si>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</si>
  <si>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</si>
  <si>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</si>
  <si>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</si>
  <si>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</si>
  <si>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</si>
  <si>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</si>
  <si>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</si>
  <si>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</si>
  <si>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</si>
  <si>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</si>
  <si>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</si>
  <si>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</si>
  <si>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</si>
  <si>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</si>
  <si>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</si>
  <si>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</si>
  <si>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</si>
  <si>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</si>
  <si>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</si>
  <si>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</si>
  <si>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</si>
  <si>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</si>
  <si>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</si>
  <si>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</si>
  <si>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</si>
  <si>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</si>
  <si>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</si>
  <si>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</si>
  <si>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</si>
  <si>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</si>
  <si>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</si>
  <si>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</si>
  <si>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</si>
  <si>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</si>
  <si>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</si>
  <si>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</si>
  <si>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</si>
  <si>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</si>
  <si>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</si>
  <si>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</si>
  <si>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</si>
  <si>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</si>
  <si>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</si>
  <si>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</si>
  <si>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</si>
  <si>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</si>
  <si>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</si>
  <si>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</si>
  <si>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</si>
  <si>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</si>
  <si>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</si>
  <si>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</si>
  <si>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</si>
  <si>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</si>
  <si>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</si>
  <si>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</si>
  <si>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</si>
  <si>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</si>
  <si>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</si>
  <si>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</si>
  <si>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</si>
  <si>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</si>
  <si>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</si>
  <si>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</si>
  <si>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</si>
  <si>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</si>
  <si>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</si>
  <si>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</si>
  <si>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</si>
  <si>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</si>
  <si>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</si>
  <si>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</si>
  <si>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</si>
  <si>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</si>
  <si>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</si>
  <si>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</si>
  <si>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</si>
  <si>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</si>
  <si>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</si>
  <si>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</si>
  <si>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</si>
  <si>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</si>
  <si>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</si>
  <si>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</si>
  <si>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</si>
  <si>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</si>
  <si>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</si>
  <si>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</si>
  <si>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</si>
  <si>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</si>
  <si>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</si>
  <si>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</si>
  <si>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</si>
  <si>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</si>
  <si>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</si>
  <si>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</si>
  <si>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</si>
  <si>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</si>
  <si>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</si>
  <si>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</si>
  <si>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</si>
  <si>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</si>
  <si>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</si>
  <si>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</si>
  <si>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</si>
  <si>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</si>
  <si>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</si>
  <si>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</si>
  <si>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</si>
  <si>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</si>
  <si>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</si>
  <si>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</si>
  <si>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</si>
  <si>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</si>
  <si>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</si>
  <si>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</si>
  <si>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</si>
  <si>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</si>
  <si>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</si>
  <si>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</si>
  <si>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</si>
  <si>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</si>
  <si>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</si>
  <si>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</si>
  <si>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</si>
  <si>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</si>
  <si>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</si>
  <si>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</si>
  <si>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</si>
  <si>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</si>
  <si>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</si>
  <si>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</si>
  <si>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</si>
  <si>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</si>
  <si>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</si>
  <si>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</si>
  <si>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</si>
  <si>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</si>
  <si>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</si>
  <si>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</si>
  <si>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</si>
  <si>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</si>
  <si>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</si>
  <si>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</si>
  <si>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</si>
  <si>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</si>
  <si>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</si>
  <si>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</si>
  <si>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</si>
  <si>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</si>
  <si>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</si>
  <si>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</si>
  <si>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</si>
  <si>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</si>
  <si>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</si>
  <si>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</si>
  <si>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</si>
  <si>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</si>
  <si>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</si>
  <si>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</si>
  <si>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</si>
  <si>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</si>
  <si>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</si>
  <si>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</si>
  <si>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</si>
  <si>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</si>
  <si>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</si>
  <si>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</si>
  <si>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</si>
  <si>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</si>
  <si>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</si>
  <si>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</si>
  <si>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</si>
  <si>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</si>
  <si>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</si>
  <si>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</si>
  <si>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</si>
  <si>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</si>
  <si>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</si>
  <si>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</si>
  <si>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</si>
  <si>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</si>
  <si>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</si>
  <si>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</si>
  <si>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</si>
  <si>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</si>
  <si>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</si>
  <si>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</si>
  <si>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</si>
  <si>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</si>
  <si>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</si>
  <si>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</si>
  <si>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</si>
  <si>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</si>
  <si>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</si>
  <si>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</si>
  <si>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</si>
  <si>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</si>
  <si>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</si>
  <si>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</si>
  <si>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</si>
  <si>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</si>
  <si>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</si>
  <si>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</si>
  <si>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</si>
  <si>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</si>
  <si>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</si>
  <si>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</si>
  <si>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</si>
  <si>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</si>
  <si>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</si>
  <si>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</si>
  <si>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</si>
  <si>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</si>
  <si>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</si>
  <si>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</si>
  <si>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</si>
  <si>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</si>
  <si>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</si>
  <si>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</si>
  <si>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</si>
  <si>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</si>
  <si>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</si>
  <si>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</si>
  <si>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</si>
  <si>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</si>
  <si>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</si>
  <si>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</si>
  <si>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</si>
  <si>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</si>
  <si>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</si>
  <si>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</si>
  <si>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</si>
  <si>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</si>
  <si>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</si>
  <si>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</si>
  <si>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</si>
  <si>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</si>
  <si>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</si>
  <si>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</si>
  <si>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</si>
  <si>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</si>
  <si>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</si>
  <si>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</si>
  <si>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</si>
  <si>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</si>
  <si>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</si>
  <si>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</si>
  <si>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</si>
  <si>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</si>
  <si>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</si>
  <si>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</si>
  <si>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</si>
  <si>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</si>
  <si>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</si>
  <si>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</si>
  <si>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</si>
  <si>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</si>
  <si>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</si>
  <si>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</si>
  <si>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</si>
  <si>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</si>
  <si>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</si>
  <si>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</si>
  <si>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</si>
  <si>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</si>
  <si>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</si>
  <si>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</si>
  <si>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</si>
  <si>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</si>
  <si>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</si>
  <si>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</si>
  <si>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</si>
  <si>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</si>
  <si>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</si>
  <si>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</si>
  <si>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</si>
  <si>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</si>
  <si>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</si>
  <si>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</si>
  <si>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</si>
  <si>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</si>
  <si>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</si>
  <si>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</si>
  <si>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</si>
  <si>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</si>
  <si>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</si>
  <si>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</si>
  <si>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</si>
  <si>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</si>
  <si>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</si>
  <si>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</si>
  <si>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</si>
  <si>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</si>
  <si>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</si>
  <si>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</si>
  <si>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</si>
  <si>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</si>
  <si>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</si>
  <si>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</si>
  <si>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</si>
  <si>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</si>
  <si>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</si>
  <si>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</si>
  <si>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</si>
  <si>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</si>
  <si>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</si>
  <si>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</si>
  <si>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</si>
  <si>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</si>
  <si>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</si>
  <si>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</si>
  <si>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</si>
  <si>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</si>
  <si>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</si>
  <si>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</si>
  <si>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</si>
  <si>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</si>
  <si>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</si>
  <si>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</si>
  <si>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</si>
  <si>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</si>
  <si>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</si>
  <si>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</si>
  <si>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</si>
  <si>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</si>
  <si>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</si>
  <si>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</si>
  <si>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</si>
  <si>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</si>
  <si>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</si>
  <si>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</si>
  <si>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</si>
  <si>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</si>
  <si>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</si>
  <si>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</si>
  <si>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</si>
  <si>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</si>
  <si>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</si>
  <si>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</si>
  <si>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</si>
  <si>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</si>
  <si>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</si>
  <si>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</si>
  <si>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</si>
  <si>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</si>
  <si>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</si>
  <si>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</si>
  <si>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</si>
  <si>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</si>
  <si>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</si>
  <si>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</si>
  <si>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</si>
  <si>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</si>
  <si>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</si>
  <si>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</si>
  <si>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</si>
  <si>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</si>
  <si>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</si>
  <si>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</si>
  <si>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</si>
  <si>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</si>
  <si>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</si>
  <si>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</si>
  <si>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</si>
  <si>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</si>
  <si>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</si>
  <si>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</si>
  <si>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</si>
  <si>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</si>
  <si>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</si>
  <si>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</si>
  <si>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</si>
  <si>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</si>
  <si>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</si>
  <si>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</si>
  <si>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</si>
  <si>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</si>
  <si>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</si>
  <si>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</si>
  <si>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</si>
  <si>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</si>
  <si>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</si>
  <si>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</si>
  <si>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</si>
  <si>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</si>
  <si>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</si>
  <si>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</si>
  <si>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</si>
  <si>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</si>
  <si>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</si>
  <si>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</si>
  <si>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</si>
  <si>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</si>
  <si>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</si>
  <si>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</si>
  <si>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</si>
  <si>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</si>
  <si>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</si>
  <si>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</si>
  <si>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</si>
  <si>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</si>
  <si>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</si>
  <si>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</si>
  <si>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</si>
  <si>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</si>
  <si>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</si>
  <si>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</si>
  <si>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</si>
  <si>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</si>
  <si>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</si>
  <si>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</si>
  <si>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</si>
  <si>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</si>
  <si>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</si>
  <si>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</si>
  <si>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</si>
  <si>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</si>
  <si>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</si>
  <si>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</si>
  <si>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</si>
  <si>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</si>
  <si>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</si>
  <si>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</si>
  <si>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</si>
  <si>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</si>
  <si>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</si>
  <si>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</si>
  <si>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</si>
  <si>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</si>
  <si>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</si>
  <si>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</si>
  <si>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</si>
  <si>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</si>
  <si>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</si>
  <si>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</si>
  <si>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</si>
  <si>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</si>
  <si>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</si>
  <si>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</si>
  <si>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</si>
  <si>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</si>
  <si>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</si>
  <si>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</si>
  <si>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</si>
  <si>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</si>
  <si>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</si>
  <si>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</si>
  <si>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</si>
  <si>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</si>
  <si>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</si>
  <si>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</si>
  <si>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</si>
  <si>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</si>
  <si>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</si>
  <si>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</si>
  <si>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</si>
  <si>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</si>
  <si>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</si>
  <si>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</si>
  <si>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</si>
  <si>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</si>
  <si>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</si>
  <si>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</si>
  <si>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</si>
  <si>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</si>
  <si>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</si>
  <si>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</si>
  <si>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</si>
  <si>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</si>
  <si>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</si>
  <si>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</si>
  <si>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</si>
  <si>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</si>
  <si>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</si>
  <si>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</si>
  <si>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</si>
  <si>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</si>
  <si>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</si>
  <si>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</si>
  <si>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</si>
  <si>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</si>
  <si>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</si>
  <si>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</si>
  <si>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</si>
  <si>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</si>
  <si>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</si>
  <si>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</si>
  <si>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</si>
  <si>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</si>
  <si>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</si>
  <si>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</si>
  <si>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</si>
  <si>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</si>
  <si>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</si>
  <si>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</si>
  <si>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</si>
  <si>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</si>
  <si>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</si>
  <si>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</si>
  <si>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</si>
  <si>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</si>
  <si>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</si>
  <si>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</si>
  <si>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</si>
  <si>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</si>
  <si>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</si>
  <si>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</si>
  <si>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</si>
  <si>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</si>
  <si>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</si>
  <si>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</si>
  <si>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</si>
  <si>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</si>
  <si>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</si>
  <si>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</si>
  <si>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</si>
  <si>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</si>
  <si>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</si>
  <si>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</si>
  <si>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</si>
  <si>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</si>
  <si>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</si>
  <si>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</si>
  <si>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</si>
  <si>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</si>
  <si>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</si>
  <si>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</si>
  <si>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</si>
  <si>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</si>
  <si>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</si>
  <si>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</si>
  <si>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</si>
  <si>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</si>
  <si>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</si>
  <si>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</si>
  <si>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</si>
  <si>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</si>
  <si>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</si>
  <si>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</si>
  <si>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</si>
  <si>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</si>
  <si>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</si>
  <si>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</si>
  <si>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</si>
  <si>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</si>
  <si>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</si>
  <si>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</si>
  <si>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</si>
  <si>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</si>
  <si>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</si>
  <si>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</si>
  <si>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</si>
  <si>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</si>
  <si>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</si>
  <si>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</si>
  <si>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</si>
  <si>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</si>
  <si>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</si>
  <si>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</si>
  <si>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</si>
  <si>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</si>
  <si>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</si>
  <si>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</si>
  <si>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</si>
  <si>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</si>
  <si>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</si>
  <si>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</si>
  <si>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</si>
  <si>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</si>
  <si>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</si>
  <si>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</si>
  <si>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</si>
  <si>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</si>
  <si>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</si>
  <si>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</si>
  <si>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</si>
  <si>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</si>
  <si>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</si>
  <si>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</si>
  <si>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</si>
  <si>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</si>
  <si>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</si>
  <si>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</si>
  <si>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</si>
  <si>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</si>
  <si>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</si>
  <si>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</si>
  <si>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</si>
  <si>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</si>
  <si>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</si>
  <si>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</si>
  <si>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</si>
  <si>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</si>
  <si>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</si>
  <si>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</si>
  <si>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</si>
  <si>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</si>
  <si>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</si>
  <si>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</si>
  <si>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</si>
  <si>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</si>
  <si>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</si>
  <si>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</si>
  <si>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</si>
  <si>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</si>
  <si>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</si>
  <si>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</si>
  <si>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</si>
  <si>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</si>
  <si>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</si>
  <si>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</si>
  <si>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</si>
  <si>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</si>
  <si>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</si>
  <si>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</si>
  <si>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</si>
  <si>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</si>
  <si>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</si>
  <si>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</si>
  <si>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</si>
  <si>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</si>
  <si>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</si>
  <si>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</si>
  <si>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</si>
  <si>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</si>
  <si>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</si>
  <si>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</si>
  <si>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</si>
  <si>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</si>
  <si>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</si>
  <si>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</si>
  <si>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</si>
  <si>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</si>
  <si>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</si>
  <si>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</si>
  <si>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</si>
  <si>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</si>
  <si>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</si>
  <si>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</si>
  <si>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</si>
  <si>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</si>
  <si>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</si>
  <si>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</si>
  <si>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</si>
  <si>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</si>
  <si>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</si>
  <si>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</si>
  <si>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</si>
  <si>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</si>
  <si>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</si>
  <si>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</si>
  <si>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</si>
  <si>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</si>
  <si>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</si>
  <si>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</si>
  <si>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</si>
  <si>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</si>
  <si>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</si>
  <si>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</si>
  <si>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</si>
  <si>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</si>
  <si>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</si>
  <si>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</si>
  <si>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</si>
  <si>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</si>
  <si>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</si>
  <si>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</si>
  <si>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</si>
  <si>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</si>
  <si>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</si>
  <si>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</si>
  <si>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</si>
  <si>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</si>
  <si>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</si>
  <si>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</si>
  <si>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</si>
  <si>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</si>
  <si>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</si>
  <si>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</si>
  <si>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</si>
  <si>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</si>
  <si>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</si>
  <si>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</si>
  <si>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</si>
  <si>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</si>
  <si>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</si>
  <si>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</si>
  <si>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</si>
  <si>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</si>
  <si>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</si>
  <si>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</si>
  <si>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</si>
  <si>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</si>
  <si>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</si>
  <si>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</si>
  <si>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</si>
  <si>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</si>
  <si>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</si>
  <si>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</si>
  <si>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</si>
  <si>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</si>
  <si>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</si>
  <si>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</si>
  <si>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</si>
  <si>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</si>
  <si>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</si>
  <si>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</si>
  <si>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</si>
  <si>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</si>
  <si>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</si>
  <si>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</si>
  <si>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</si>
  <si>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</si>
  <si>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</si>
  <si>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</si>
  <si>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</si>
  <si>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</si>
  <si>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</si>
  <si>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</si>
  <si>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</si>
  <si>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</si>
  <si>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</si>
  <si>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</si>
  <si>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</si>
  <si>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</si>
  <si>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</si>
  <si>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</si>
  <si>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</si>
  <si>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</si>
  <si>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</si>
  <si>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</si>
  <si>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</si>
  <si>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</si>
  <si>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</si>
  <si>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</si>
  <si>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</si>
  <si>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</si>
  <si>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</si>
  <si>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</si>
  <si>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</si>
  <si>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</si>
  <si>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</si>
  <si>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</si>
  <si>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</si>
  <si>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</si>
  <si>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</si>
  <si>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</si>
  <si>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</si>
  <si>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</si>
  <si>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</si>
  <si>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</si>
  <si>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</si>
  <si>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</si>
  <si>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</si>
  <si>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</si>
  <si>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</si>
  <si>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</si>
  <si>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</si>
  <si>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</si>
  <si>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</si>
  <si>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</si>
  <si>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</si>
  <si>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</si>
  <si>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</si>
  <si>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</si>
  <si>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</si>
  <si>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</si>
  <si>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</si>
  <si>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</si>
  <si>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</si>
  <si>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</si>
  <si>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</si>
  <si>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</si>
  <si>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</si>
  <si>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</si>
  <si>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</si>
  <si>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</si>
  <si>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</si>
  <si>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</si>
  <si>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</si>
  <si>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</si>
  <si>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</si>
  <si>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</si>
  <si>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</si>
  <si>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</si>
  <si>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</si>
  <si>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</si>
  <si>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</si>
  <si>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</si>
  <si>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</si>
  <si>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</si>
  <si>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</si>
  <si>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</si>
  <si>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</si>
  <si>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</si>
  <si>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</si>
  <si>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</si>
  <si>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</si>
  <si>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</si>
  <si>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</si>
  <si>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</si>
  <si>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</si>
  <si>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</si>
  <si>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</si>
  <si>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</si>
  <si>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</si>
  <si>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</si>
  <si>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</si>
  <si>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</si>
  <si>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</si>
  <si>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</si>
  <si>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</si>
  <si>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</si>
  <si>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</si>
  <si>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</si>
  <si>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</si>
  <si>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</si>
  <si>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</si>
  <si>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</si>
  <si>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</si>
  <si>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</si>
  <si>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</si>
  <si>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</si>
  <si>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</si>
  <si>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</si>
  <si>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</si>
  <si>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</si>
  <si>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</si>
  <si>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</si>
  <si>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</si>
  <si>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</si>
  <si>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</si>
  <si>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</si>
  <si>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</si>
  <si>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</si>
  <si>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</si>
  <si>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</si>
  <si>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</si>
  <si>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</si>
  <si>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</si>
  <si>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</si>
  <si>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</si>
  <si>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</si>
  <si>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</si>
  <si>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</si>
  <si>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</si>
  <si>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</si>
  <si>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</si>
  <si>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</si>
  <si>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</si>
  <si>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</si>
  <si>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</si>
  <si>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</si>
  <si>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</si>
  <si>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</si>
  <si>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</si>
  <si>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</si>
  <si>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</si>
  <si>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</si>
  <si>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</si>
  <si>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</si>
  <si>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</si>
  <si>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</si>
  <si>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</si>
  <si>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</si>
  <si>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</si>
  <si>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</si>
  <si>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</si>
  <si>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</si>
  <si>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</si>
  <si>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</si>
  <si>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</si>
  <si>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</si>
  <si>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</si>
  <si>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</si>
  <si>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</si>
  <si>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</si>
  <si>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</si>
  <si>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</si>
  <si>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</si>
  <si>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</si>
  <si>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</si>
  <si>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</si>
  <si>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</si>
  <si>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</si>
  <si>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</si>
  <si>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</si>
  <si>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</si>
  <si>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</si>
  <si>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</si>
  <si>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</si>
  <si>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</si>
  <si>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</si>
  <si>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</si>
  <si>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</si>
  <si>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</si>
  <si>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</si>
  <si>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</si>
  <si>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</si>
  <si>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</si>
  <si>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</si>
  <si>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</si>
  <si>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</si>
  <si>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</si>
  <si>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</si>
  <si>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</si>
  <si>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</si>
  <si>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</si>
  <si>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</si>
  <si>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</si>
  <si>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</si>
  <si>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</si>
  <si>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</si>
  <si>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</si>
  <si>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</si>
  <si>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</si>
  <si>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</si>
  <si>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</si>
  <si>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</si>
  <si>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</si>
  <si>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</si>
  <si>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</si>
  <si>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</si>
  <si>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</si>
  <si>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</si>
  <si>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</si>
  <si>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</si>
  <si>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</si>
  <si>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</si>
  <si>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</si>
  <si>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</si>
  <si>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</si>
  <si>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</si>
  <si>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</si>
  <si>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</si>
  <si>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</si>
  <si>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</si>
  <si>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</si>
  <si>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</si>
  <si>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</si>
  <si>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</si>
  <si>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</si>
  <si>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</si>
  <si>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</si>
  <si>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</si>
  <si>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</si>
  <si>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</si>
  <si>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</si>
  <si>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</si>
  <si>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</si>
  <si>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</si>
  <si>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</si>
  <si>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</si>
  <si>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</si>
  <si>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</si>
  <si>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</si>
  <si>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</si>
  <si>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</si>
  <si>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</si>
  <si>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</si>
  <si>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</si>
  <si>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</si>
  <si>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</si>
  <si>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</si>
  <si>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</si>
  <si>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</si>
  <si>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</si>
  <si>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</si>
  <si>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</si>
  <si>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</si>
  <si>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</si>
  <si>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</si>
  <si>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</si>
  <si>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</si>
  <si>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</si>
  <si>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</si>
  <si>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</si>
  <si>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</si>
  <si>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</si>
  <si>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</si>
  <si>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</si>
  <si>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</si>
  <si>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</si>
  <si>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</si>
  <si>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</si>
  <si>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</si>
  <si>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</si>
  <si>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</si>
  <si>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</si>
  <si>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</si>
  <si>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</si>
  <si>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</si>
  <si>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</si>
  <si>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</si>
  <si>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</si>
  <si>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</si>
  <si>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</si>
  <si>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</si>
  <si>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</si>
  <si>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</si>
  <si>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</si>
  <si>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</si>
  <si>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</si>
  <si>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</si>
  <si>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</si>
  <si>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</si>
  <si>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</si>
  <si>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</si>
  <si>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</si>
  <si>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</si>
  <si>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</si>
  <si>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</si>
  <si>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</si>
  <si>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</si>
  <si>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</si>
  <si>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</si>
  <si>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</si>
  <si>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</si>
  <si>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</si>
  <si>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</si>
  <si>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</si>
  <si>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</si>
  <si>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</si>
  <si>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</si>
  <si>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</si>
  <si>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</si>
  <si>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</si>
  <si>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</si>
  <si>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</si>
  <si>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</si>
  <si>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</si>
  <si>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</si>
  <si>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</si>
  <si>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</si>
  <si>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</si>
  <si>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</si>
  <si>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</si>
  <si>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</si>
  <si>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</si>
  <si>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</si>
  <si>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</si>
  <si>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</si>
  <si>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</si>
  <si>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</si>
  <si>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</si>
  <si>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</si>
  <si>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</si>
  <si>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</si>
  <si>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</si>
  <si>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</si>
  <si>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</si>
  <si>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</si>
  <si>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</si>
  <si>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</si>
  <si>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</si>
  <si>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</si>
  <si>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</si>
  <si>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</si>
  <si>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</si>
  <si>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</si>
  <si>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</si>
  <si>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</si>
  <si>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</si>
  <si>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</si>
  <si>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</si>
  <si>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</si>
  <si>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</si>
  <si>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</si>
  <si>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</si>
  <si>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</si>
  <si>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</si>
  <si>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</si>
  <si>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</si>
  <si>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</si>
  <si>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</si>
  <si>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</si>
  <si>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</si>
  <si>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</si>
  <si>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</si>
  <si>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</si>
  <si>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</si>
  <si>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</si>
  <si>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</si>
  <si>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</si>
  <si>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</si>
  <si>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</si>
  <si>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</si>
  <si>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</si>
  <si>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</si>
  <si>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</si>
  <si>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</si>
  <si>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</si>
  <si>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</si>
  <si>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</si>
  <si>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</si>
  <si>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</si>
  <si>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</si>
  <si>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</si>
  <si>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</si>
  <si>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</si>
  <si>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</si>
  <si>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</si>
  <si>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</si>
  <si>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</si>
  <si>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</si>
  <si>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</si>
  <si>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</si>
  <si>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</si>
  <si>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</si>
  <si>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</si>
  <si>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</si>
  <si>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</si>
  <si>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</si>
  <si>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</si>
  <si>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</si>
  <si>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</si>
  <si>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</si>
  <si>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</si>
  <si>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</si>
  <si>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</si>
  <si>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</si>
  <si>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</si>
  <si>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</si>
  <si>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</si>
  <si>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</si>
  <si>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</si>
  <si>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</si>
  <si>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</si>
  <si>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</si>
  <si>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</si>
  <si>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</si>
  <si>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</si>
  <si>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</si>
  <si>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</si>
  <si>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</si>
  <si>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</si>
  <si>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</si>
  <si>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</si>
  <si>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</si>
  <si>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</si>
  <si>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</si>
  <si>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</si>
  <si>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</si>
  <si>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</si>
  <si>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</si>
  <si>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</si>
  <si>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</si>
  <si>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</si>
  <si>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</si>
  <si>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</si>
  <si>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</si>
  <si>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</si>
  <si>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</si>
  <si>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</si>
  <si>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</si>
  <si>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</si>
  <si>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</si>
  <si>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</si>
  <si>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</si>
  <si>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</si>
  <si>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</si>
  <si>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</si>
  <si>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</si>
  <si>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</si>
  <si>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</si>
  <si>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</si>
  <si>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</si>
  <si>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</si>
  <si>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</si>
  <si>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</si>
  <si>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</si>
  <si>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</si>
  <si>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</si>
  <si>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</si>
  <si>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</si>
  <si>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</si>
  <si>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</si>
  <si>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</si>
  <si>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</si>
  <si>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</si>
  <si>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</si>
  <si>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</si>
  <si>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</si>
  <si>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</si>
  <si>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</si>
  <si>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</si>
  <si>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</si>
  <si>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</si>
  <si>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</si>
  <si>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</si>
  <si>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</si>
  <si>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</si>
  <si>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</si>
  <si>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</si>
  <si>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</si>
  <si>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</si>
  <si>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</si>
  <si>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</si>
  <si>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</si>
  <si>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</si>
  <si>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</si>
  <si>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</si>
  <si>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</si>
  <si>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</si>
  <si>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</si>
  <si>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</si>
  <si>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</si>
  <si>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</si>
  <si>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</si>
  <si>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</si>
  <si>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</si>
  <si>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</si>
  <si>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</si>
  <si>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</si>
  <si>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</si>
  <si>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</si>
  <si>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</si>
  <si>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</si>
  <si>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</si>
  <si>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</si>
  <si>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</si>
  <si>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</si>
  <si>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</si>
  <si>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</si>
  <si>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</si>
  <si>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</si>
  <si>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</si>
  <si>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</si>
  <si>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</si>
  <si>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</si>
  <si>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</si>
  <si>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</si>
  <si>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</si>
  <si>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</si>
  <si>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</si>
  <si>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</si>
  <si>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</si>
  <si>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</si>
  <si>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</si>
  <si>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</si>
  <si>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</si>
  <si>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</si>
  <si>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</si>
  <si>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</si>
  <si>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</si>
  <si>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</si>
  <si>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</si>
  <si>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</si>
  <si>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</si>
  <si>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</si>
  <si>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</si>
  <si>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</si>
  <si>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</si>
  <si>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</si>
  <si>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</si>
  <si>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</si>
  <si>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</si>
  <si>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</si>
  <si>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</si>
  <si>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</si>
  <si>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</si>
  <si>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</si>
  <si>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</si>
  <si>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</si>
  <si>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</si>
  <si>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</si>
  <si>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</si>
  <si>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</si>
  <si>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</si>
  <si>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</si>
  <si>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</si>
  <si>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</si>
  <si>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</si>
  <si>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</si>
  <si>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</si>
  <si>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</si>
  <si>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</si>
  <si>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</si>
  <si>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</si>
  <si>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</si>
  <si>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</si>
  <si>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</si>
  <si>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</si>
  <si>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</si>
  <si>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</si>
  <si>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</si>
  <si>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</si>
  <si>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</si>
  <si>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</si>
  <si>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</si>
  <si>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</si>
  <si>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</si>
  <si>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</si>
  <si>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</si>
  <si>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</si>
  <si>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</si>
  <si>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</si>
  <si>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</si>
  <si>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</si>
  <si>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</si>
  <si>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</si>
  <si>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</si>
  <si>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</si>
  <si>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</si>
  <si>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</si>
  <si>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</si>
  <si>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</si>
  <si>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</si>
  <si>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</si>
  <si>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</si>
  <si>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</si>
  <si>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</si>
  <si>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</si>
  <si>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</si>
  <si>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</si>
  <si>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</si>
  <si>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</si>
  <si>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</si>
  <si>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</si>
  <si>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</si>
  <si>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</si>
  <si>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</si>
  <si>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</si>
  <si>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</si>
  <si>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</si>
  <si>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</si>
  <si>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</si>
  <si>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</si>
  <si>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</si>
  <si>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</si>
  <si>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</si>
  <si>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</si>
  <si>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</si>
  <si>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</si>
  <si>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</si>
  <si>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</si>
  <si>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</si>
  <si>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</si>
  <si>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</si>
  <si>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</si>
  <si>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</si>
  <si>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</si>
  <si>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</si>
  <si>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</si>
  <si>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</si>
  <si>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</si>
  <si>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</si>
  <si>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</si>
  <si>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</si>
  <si>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</si>
  <si>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</si>
  <si>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</si>
  <si>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</si>
  <si>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</si>
  <si>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</si>
  <si>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</si>
  <si>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</si>
  <si>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</si>
  <si>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</si>
  <si>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</si>
  <si>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</si>
  <si>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</si>
  <si>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</si>
  <si>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</si>
  <si>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</si>
  <si>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</si>
  <si>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</si>
  <si>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</si>
  <si>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</si>
  <si>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</si>
  <si>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</si>
  <si>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</si>
  <si>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</si>
  <si>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</si>
  <si>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</si>
  <si>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</si>
  <si>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</si>
  <si>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</si>
  <si>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</si>
  <si>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</si>
  <si>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</si>
  <si>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</si>
  <si>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</si>
  <si>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</si>
  <si>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</si>
  <si>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</si>
  <si>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</si>
  <si>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</si>
  <si>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</si>
  <si>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</si>
  <si>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</si>
  <si>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</si>
  <si>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</si>
  <si>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</si>
  <si>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</si>
  <si>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</si>
  <si>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</si>
  <si>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</si>
  <si>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</si>
  <si>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</si>
  <si>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</si>
  <si>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</si>
  <si>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</si>
  <si>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</si>
  <si>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</si>
  <si>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</si>
  <si>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</si>
  <si>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</si>
  <si>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</si>
  <si>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</si>
  <si>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</si>
  <si>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</si>
  <si>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</si>
  <si>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</si>
  <si>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</si>
  <si>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</si>
  <si>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</si>
  <si>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</si>
  <si>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</si>
  <si>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</si>
  <si>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</si>
  <si>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</si>
  <si>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</si>
  <si>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</si>
  <si>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</si>
  <si>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</si>
  <si>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</si>
  <si>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</si>
  <si>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</si>
  <si>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</si>
  <si>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</si>
  <si>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</si>
  <si>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</si>
  <si>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</si>
  <si>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</si>
  <si>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</si>
  <si>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</si>
  <si>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</si>
  <si>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</si>
  <si>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</si>
  <si>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</si>
  <si>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</si>
  <si>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</si>
  <si>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</si>
  <si>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</si>
  <si>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</si>
  <si>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</si>
  <si>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</si>
  <si>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</si>
  <si>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</si>
  <si>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</si>
  <si>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</si>
  <si>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</si>
  <si>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</si>
  <si>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</si>
  <si>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</si>
  <si>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</si>
  <si>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</si>
  <si>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</si>
  <si>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</si>
  <si>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</si>
  <si>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</si>
  <si>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</si>
  <si>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</si>
  <si>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</si>
  <si>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</si>
  <si>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</si>
  <si>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</si>
  <si>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</si>
  <si>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</si>
  <si>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</si>
  <si>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</si>
  <si>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</si>
  <si>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</si>
  <si>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</si>
  <si>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</si>
  <si>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</si>
  <si>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</si>
  <si>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</si>
  <si>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</si>
  <si>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</si>
  <si>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</si>
  <si>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</si>
  <si>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</si>
  <si>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</si>
  <si>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</si>
  <si>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</si>
  <si>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</si>
  <si>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</si>
  <si>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</si>
  <si>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</si>
  <si>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</si>
  <si>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</si>
  <si>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</si>
  <si>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</si>
  <si>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</si>
  <si>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</si>
  <si>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</si>
  <si>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</si>
  <si>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</si>
  <si>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</si>
  <si>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</si>
  <si>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</si>
  <si>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</si>
  <si>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</si>
  <si>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</si>
  <si>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</si>
  <si>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</si>
  <si>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</si>
  <si>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</si>
  <si>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</si>
  <si>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</si>
  <si>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</si>
  <si>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</si>
  <si>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</si>
  <si>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</si>
  <si>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</si>
  <si>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</si>
  <si>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</si>
  <si>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</si>
  <si>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</si>
  <si>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</si>
  <si>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</si>
  <si>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</si>
  <si>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</si>
  <si>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</si>
  <si>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</si>
  <si>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</si>
  <si>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</si>
  <si>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</si>
  <si>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</si>
  <si>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</si>
  <si>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</si>
  <si>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</si>
  <si>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</si>
  <si>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</si>
  <si>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</si>
  <si>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</si>
  <si>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</si>
  <si>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</si>
  <si>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</si>
  <si>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</si>
  <si>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</si>
  <si>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</si>
  <si>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</si>
  <si>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</si>
  <si>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</si>
  <si>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</si>
  <si>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</si>
  <si>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</si>
  <si>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</si>
  <si>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</si>
  <si>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</si>
  <si>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</si>
  <si>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</si>
  <si>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</si>
  <si>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</si>
  <si>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</si>
  <si>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</si>
  <si>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</si>
  <si>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</si>
  <si>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</si>
  <si>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</si>
  <si>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</si>
  <si>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</si>
  <si>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</si>
  <si>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</si>
  <si>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</si>
  <si>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</si>
  <si>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</si>
  <si>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</si>
  <si>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</si>
  <si>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</si>
  <si>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</si>
  <si>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</si>
  <si>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</si>
  <si>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</si>
  <si>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</si>
  <si>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</si>
  <si>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</si>
  <si>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</si>
  <si>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</si>
  <si>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</si>
  <si>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</si>
  <si>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</si>
  <si>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</si>
  <si>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</si>
  <si>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</si>
  <si>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</si>
  <si>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</si>
  <si>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</si>
  <si>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</si>
  <si>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</si>
  <si>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</si>
  <si>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</si>
  <si>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</si>
  <si>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</si>
  <si>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</si>
  <si>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</si>
  <si>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</si>
  <si>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</si>
  <si>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</si>
  <si>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</si>
  <si>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</si>
  <si>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</si>
  <si>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</si>
  <si>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</si>
  <si>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</si>
  <si>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</si>
  <si>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</si>
  <si>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</si>
  <si>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</si>
  <si>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</si>
  <si>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</si>
  <si>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</si>
  <si>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</si>
  <si>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</si>
  <si>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</si>
  <si>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</si>
  <si>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</si>
  <si>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</si>
  <si>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</si>
  <si>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</si>
  <si>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</si>
  <si>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</si>
  <si>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</si>
  <si>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</si>
  <si>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</si>
  <si>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</si>
  <si>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</si>
  <si>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</si>
  <si>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</si>
  <si>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</si>
  <si>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</si>
  <si>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</si>
  <si>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</si>
  <si>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</si>
  <si>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</si>
  <si>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</si>
  <si>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</si>
  <si>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</si>
  <si>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</si>
  <si>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</si>
  <si>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</si>
  <si>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</si>
  <si>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</si>
  <si>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</si>
  <si>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</si>
  <si>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</si>
  <si>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</si>
  <si>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</si>
  <si>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</si>
  <si>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</si>
  <si>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</si>
  <si>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</si>
  <si>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</si>
  <si>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</si>
  <si>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</si>
  <si>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</si>
  <si>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</si>
  <si>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</si>
  <si>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</si>
  <si>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</si>
  <si>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</si>
  <si>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</si>
  <si>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</si>
  <si>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</si>
  <si>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</si>
  <si>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</si>
  <si>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</si>
  <si>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</si>
  <si>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</si>
  <si>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</si>
  <si>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</si>
  <si>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</si>
  <si>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</si>
  <si>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</si>
  <si>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</si>
  <si>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</si>
  <si>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</si>
  <si>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</si>
  <si>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</si>
  <si>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</si>
  <si>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</si>
  <si>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</si>
  <si>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</si>
  <si>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</si>
  <si>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</si>
  <si>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</si>
  <si>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</si>
  <si>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</si>
  <si>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</si>
  <si>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</si>
  <si>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</si>
  <si>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</si>
  <si>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</si>
  <si>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</si>
  <si>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</si>
  <si>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</si>
  <si>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</si>
  <si>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</si>
  <si>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</si>
  <si>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</si>
  <si>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</si>
  <si>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</si>
  <si>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</si>
  <si>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</si>
  <si>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</si>
  <si>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</si>
  <si>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</si>
  <si>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</si>
  <si>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</si>
  <si>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</si>
  <si>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</si>
  <si>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</si>
  <si>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</si>
  <si>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</si>
  <si>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</si>
  <si>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</si>
  <si>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</si>
  <si>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</si>
  <si>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</si>
  <si>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</si>
  <si>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</si>
  <si>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</si>
  <si>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</si>
  <si>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</si>
  <si>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</si>
  <si>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</si>
  <si>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</si>
  <si>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</si>
  <si>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</si>
  <si>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</si>
  <si>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</si>
  <si>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</si>
  <si>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</si>
  <si>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</si>
  <si>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</si>
  <si>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</si>
  <si>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</si>
  <si>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</si>
  <si>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</si>
  <si>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</si>
  <si>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</si>
  <si>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</si>
  <si>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</si>
  <si>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</si>
  <si>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</si>
  <si>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</si>
  <si>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</si>
  <si>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</si>
  <si>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</si>
  <si>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</si>
  <si>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</si>
  <si>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</si>
  <si>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</si>
  <si>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</si>
  <si>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</si>
  <si>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</si>
  <si>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</si>
  <si>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</si>
  <si>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</si>
  <si>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</si>
  <si>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</si>
  <si>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</si>
  <si>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</si>
  <si>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</si>
  <si>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</si>
  <si>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</si>
  <si>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</si>
  <si>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</si>
  <si>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</si>
  <si>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</si>
  <si>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</si>
  <si>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</si>
  <si>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</si>
  <si>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</si>
  <si>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</si>
  <si>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</si>
  <si>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</si>
  <si>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</si>
  <si>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</si>
  <si>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</si>
  <si>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</si>
  <si>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</si>
  <si>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</si>
  <si>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</si>
  <si>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</si>
  <si>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</si>
  <si>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</si>
  <si>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</si>
  <si>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</si>
  <si>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</si>
  <si>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</si>
  <si>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</si>
  <si>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</si>
  <si>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</si>
  <si>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</si>
  <si>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</si>
  <si>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</si>
  <si>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</si>
  <si>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</si>
  <si>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</si>
  <si>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</si>
  <si>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</si>
  <si>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</si>
  <si>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</si>
  <si>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</si>
  <si>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</si>
  <si>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</si>
  <si>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</si>
  <si>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</si>
  <si>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</si>
  <si>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</si>
  <si>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</si>
  <si>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</si>
  <si>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</si>
  <si>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</si>
  <si>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</si>
  <si>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</si>
  <si>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</si>
  <si>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</si>
  <si>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</si>
  <si>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</si>
  <si>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</si>
  <si>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</si>
  <si>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</si>
  <si>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</si>
  <si>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</si>
  <si>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</si>
  <si>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</si>
  <si>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</si>
  <si>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</si>
  <si>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</si>
  <si>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</si>
  <si>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</si>
  <si>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</si>
  <si>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</si>
  <si>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</si>
  <si>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</si>
  <si>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</si>
  <si>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</si>
  <si>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</si>
  <si>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</si>
  <si>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</si>
  <si>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</si>
  <si>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</si>
  <si>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</si>
  <si>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</si>
  <si>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</si>
  <si>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</si>
  <si>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</si>
  <si>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</si>
  <si>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</si>
  <si>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</si>
  <si>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</si>
  <si>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</si>
  <si>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</si>
  <si>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</si>
  <si>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</si>
  <si>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</si>
  <si>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</si>
  <si>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</si>
  <si>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</si>
  <si>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</si>
  <si>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</si>
  <si>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</si>
  <si>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</si>
  <si>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</si>
  <si>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</si>
  <si>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</si>
  <si>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</si>
  <si>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</si>
  <si>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</si>
  <si>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</si>
  <si>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</si>
  <si>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</si>
  <si>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</si>
  <si>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</si>
  <si>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</si>
  <si>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</si>
  <si>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</si>
  <si>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</si>
  <si>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</si>
  <si>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</si>
  <si>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</si>
  <si>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</si>
  <si>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</si>
  <si>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</si>
  <si>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</si>
  <si>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</si>
  <si>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</si>
  <si>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</si>
  <si>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</si>
  <si>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</si>
  <si>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</si>
  <si>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</si>
  <si>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</si>
  <si>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</si>
  <si>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</si>
  <si>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</si>
  <si>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</si>
  <si>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</si>
  <si>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</si>
  <si>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</si>
  <si>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</si>
  <si>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</si>
  <si>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</si>
  <si>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</si>
  <si>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</si>
  <si>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</si>
  <si>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</si>
  <si>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</si>
  <si>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</si>
  <si>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</si>
  <si>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</si>
  <si>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</si>
  <si>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</si>
  <si>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</si>
  <si>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</si>
  <si>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</si>
  <si>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</si>
  <si>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</si>
  <si>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</si>
  <si>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</si>
  <si>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</si>
  <si>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</si>
  <si>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</si>
  <si>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</si>
  <si>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</si>
  <si>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</si>
  <si>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</si>
  <si>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</si>
  <si>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</si>
  <si>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</si>
  <si>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</si>
  <si>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</si>
  <si>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</si>
  <si>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</si>
  <si>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</si>
  <si>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</si>
  <si>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</si>
  <si>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</si>
  <si>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</si>
  <si>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</si>
  <si>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</si>
  <si>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</si>
  <si>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</si>
  <si>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</si>
  <si>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</si>
  <si>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</si>
  <si>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</si>
  <si>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</si>
  <si>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</si>
  <si>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</si>
  <si>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</si>
  <si>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</si>
  <si>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</si>
  <si>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</si>
  <si>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</si>
  <si>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</si>
  <si>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</si>
  <si>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</si>
  <si>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</si>
  <si>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</si>
  <si>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</si>
  <si>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</si>
  <si>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</si>
  <si>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</si>
  <si>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</si>
  <si>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</si>
  <si>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</si>
  <si>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</si>
  <si>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</si>
  <si>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</si>
  <si>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</si>
  <si>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</si>
  <si>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</si>
  <si>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</si>
  <si>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</si>
  <si>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</si>
  <si>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</si>
  <si>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</si>
  <si>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</si>
  <si>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</si>
  <si>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</si>
  <si>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</si>
  <si>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</si>
  <si>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</si>
  <si>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</si>
  <si>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</si>
  <si>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</si>
  <si>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</si>
  <si>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</si>
  <si>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</si>
  <si>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</si>
  <si>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</si>
  <si>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</si>
  <si>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</si>
  <si>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</si>
  <si>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</si>
  <si>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</si>
  <si>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</si>
  <si>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</si>
  <si>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</si>
  <si>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</si>
  <si>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</si>
  <si>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</si>
  <si>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</si>
  <si>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</si>
  <si>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</si>
  <si>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</si>
  <si>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</si>
  <si>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</si>
  <si>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</si>
  <si>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</si>
  <si>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</si>
  <si>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</si>
  <si>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</si>
  <si>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</si>
  <si>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</si>
  <si>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</si>
  <si>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</si>
  <si>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</si>
  <si>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</si>
  <si>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</si>
  <si>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</si>
  <si>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</si>
  <si>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</si>
  <si>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</si>
  <si>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</si>
  <si>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</si>
  <si>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</si>
  <si>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</si>
  <si>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</si>
  <si>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</si>
  <si>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</si>
  <si>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</si>
  <si>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</si>
  <si>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</si>
  <si>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</si>
  <si>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</si>
  <si>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</si>
  <si>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</si>
  <si>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</si>
  <si>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</si>
  <si>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</si>
  <si>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</si>
  <si>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</si>
  <si>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</si>
  <si>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</si>
  <si>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</si>
  <si>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</si>
  <si>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</si>
  <si>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</si>
  <si>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</si>
  <si>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</si>
  <si>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</si>
  <si>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</si>
  <si>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</si>
  <si>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</si>
  <si>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</si>
  <si>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</si>
  <si>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</si>
  <si>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</si>
  <si>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</si>
  <si>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</si>
  <si>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</si>
  <si>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</si>
  <si>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</si>
  <si>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</si>
  <si>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</si>
  <si>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</si>
  <si>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</si>
  <si>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</si>
  <si>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</si>
  <si>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</si>
  <si>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</si>
  <si>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</si>
  <si>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</si>
  <si>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</si>
  <si>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</si>
  <si>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</si>
  <si>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</si>
  <si>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</si>
  <si>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</si>
  <si>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</si>
  <si>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</si>
  <si>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</si>
  <si>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</si>
  <si>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</si>
  <si>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</si>
  <si>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</si>
  <si>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</si>
  <si>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</si>
  <si>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</si>
  <si>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</si>
  <si>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</si>
  <si>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</si>
  <si>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</si>
  <si>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</si>
  <si>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</si>
  <si>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</si>
  <si>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</si>
  <si>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</si>
  <si>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</si>
  <si>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</si>
  <si>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</si>
  <si>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</si>
  <si>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</si>
  <si>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</si>
  <si>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</si>
  <si>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</si>
  <si>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</si>
  <si>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</si>
  <si>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</si>
  <si>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</si>
  <si>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</si>
  <si>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</si>
  <si>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</si>
  <si>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</si>
  <si>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</si>
  <si>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</si>
  <si>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</si>
  <si>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</si>
  <si>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</si>
  <si>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</si>
  <si>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</si>
  <si>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</si>
  <si>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</si>
  <si>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</si>
  <si>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</si>
  <si>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</si>
  <si>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</si>
  <si>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</si>
  <si>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</si>
  <si>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</si>
  <si>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</si>
  <si>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</si>
  <si>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</si>
  <si>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</si>
  <si>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</si>
  <si>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</si>
  <si>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</si>
  <si>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</si>
  <si>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</si>
  <si>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</si>
  <si>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</si>
  <si>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</si>
  <si>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</si>
  <si>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</si>
  <si>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</si>
  <si>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</si>
  <si>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</si>
  <si>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</si>
  <si>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</si>
  <si>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</si>
  <si>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</si>
  <si>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</si>
  <si>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</si>
  <si>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</si>
  <si>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</si>
  <si>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</si>
  <si>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</si>
  <si>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</si>
  <si>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</si>
  <si>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</si>
  <si>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</si>
  <si>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</si>
  <si>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</si>
  <si>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</si>
  <si>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</si>
  <si>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</si>
  <si>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</si>
  <si>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</si>
  <si>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</si>
  <si>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</si>
  <si>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</si>
  <si>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</si>
  <si>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</si>
  <si>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</si>
  <si>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</si>
  <si>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</si>
  <si>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</si>
  <si>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</si>
  <si>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</si>
  <si>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</si>
  <si>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</si>
  <si>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</si>
  <si>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</si>
  <si>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</si>
  <si>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</si>
  <si>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</si>
  <si>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</si>
  <si>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</si>
  <si>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</si>
  <si>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</si>
  <si>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</si>
  <si>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</si>
  <si>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</si>
  <si>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</si>
  <si>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</si>
  <si>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</si>
  <si>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</si>
  <si>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</si>
  <si>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</si>
  <si>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</si>
  <si>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</si>
  <si>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</si>
  <si>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</si>
  <si>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</si>
  <si>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</si>
  <si>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</si>
  <si>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</si>
  <si>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</si>
  <si>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</si>
  <si>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</si>
  <si>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</si>
  <si>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</si>
  <si>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</si>
  <si>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</si>
  <si>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</si>
  <si>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</si>
  <si>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</si>
  <si>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</si>
  <si>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</si>
  <si>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</si>
  <si>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</si>
  <si>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</si>
  <si>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</si>
  <si>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</si>
  <si>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</si>
  <si>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</si>
  <si>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</si>
  <si>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</si>
  <si>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</si>
  <si>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</si>
  <si>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</si>
  <si>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</si>
  <si>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</si>
  <si>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</si>
  <si>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</si>
  <si>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</si>
  <si>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</si>
  <si>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</si>
  <si>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</si>
  <si>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</si>
  <si>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</si>
  <si>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</si>
  <si>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</si>
  <si>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</si>
  <si>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</si>
  <si>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</si>
  <si>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</si>
  <si>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</si>
  <si>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</si>
  <si>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</si>
  <si>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</si>
  <si>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</si>
  <si>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</si>
  <si>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</si>
  <si>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</si>
  <si>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</si>
  <si>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</si>
  <si>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</si>
  <si>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</si>
  <si>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</si>
  <si>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</si>
  <si>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</si>
  <si>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</si>
  <si>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</si>
  <si>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</si>
  <si>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</si>
  <si>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</si>
  <si>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</si>
  <si>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</si>
  <si>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</si>
  <si>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</si>
  <si>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</si>
  <si>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</si>
  <si>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</si>
  <si>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</si>
  <si>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</si>
  <si>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</si>
  <si>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</si>
  <si>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</si>
  <si>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</si>
  <si>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</si>
  <si>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</si>
  <si>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</si>
  <si>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</si>
  <si>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</si>
  <si>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</si>
  <si>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</si>
  <si>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</si>
  <si>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</si>
  <si>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</si>
  <si>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</si>
  <si>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</si>
  <si>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</si>
  <si>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</si>
  <si>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</si>
  <si>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</si>
  <si>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</si>
  <si>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</si>
  <si>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</si>
  <si>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</si>
  <si>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</si>
  <si>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</si>
  <si>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</si>
  <si>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</si>
  <si>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</si>
  <si>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</si>
  <si>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</si>
  <si>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</si>
  <si>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</si>
  <si>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</si>
  <si>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</si>
  <si>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</si>
  <si>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</si>
  <si>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</si>
  <si>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</si>
  <si>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</si>
  <si>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</si>
  <si>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</si>
  <si>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</si>
  <si>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</si>
  <si>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</si>
  <si>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</si>
  <si>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</si>
  <si>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</si>
  <si>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</si>
  <si>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</si>
  <si>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</si>
  <si>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</si>
  <si>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</si>
  <si>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</si>
  <si>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</si>
  <si>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</si>
  <si>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</si>
  <si>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</si>
  <si>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</si>
  <si>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</si>
  <si>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</si>
  <si>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</si>
  <si>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</si>
  <si>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</si>
  <si>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</si>
  <si>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</si>
  <si>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</si>
  <si>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</si>
  <si>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</si>
  <si>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</si>
  <si>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</si>
  <si>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</si>
  <si>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</si>
  <si>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</si>
  <si>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</si>
  <si>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</si>
  <si>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</si>
  <si>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</si>
  <si>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</si>
  <si>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</si>
  <si>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</si>
  <si>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</si>
  <si>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</si>
  <si>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</si>
  <si>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</si>
  <si>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</si>
  <si>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</si>
  <si>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</si>
  <si>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</si>
  <si>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</si>
  <si>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</si>
  <si>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</si>
  <si>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</si>
  <si>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</si>
  <si>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</si>
  <si>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</si>
  <si>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</si>
  <si>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</si>
  <si>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</si>
  <si>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</si>
  <si>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</si>
  <si>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</si>
  <si>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</si>
  <si>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</si>
  <si>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</si>
  <si>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</si>
  <si>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</si>
  <si>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</si>
  <si>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</si>
  <si>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</si>
  <si>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</si>
  <si>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</si>
  <si>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</si>
  <si>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</si>
  <si>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</si>
  <si>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</si>
  <si>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</si>
  <si>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</si>
  <si>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</si>
  <si>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</si>
  <si>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</si>
  <si>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</si>
  <si>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</si>
  <si>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</si>
  <si>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</si>
  <si>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</si>
  <si>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</si>
  <si>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</si>
  <si>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</si>
  <si>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</si>
  <si>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</si>
  <si>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</si>
  <si>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</si>
  <si>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</si>
  <si>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</si>
  <si>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</si>
  <si>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</si>
  <si>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</si>
  <si>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</si>
  <si>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</si>
  <si>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</si>
  <si>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</si>
  <si>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</si>
  <si>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</si>
  <si>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</si>
  <si>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</si>
  <si>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</si>
  <si>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</si>
  <si>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</si>
  <si>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</si>
  <si>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</si>
  <si>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</si>
  <si>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</si>
  <si>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</si>
  <si>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</si>
  <si>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</si>
  <si>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</si>
  <si>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</si>
  <si>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</si>
  <si>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</si>
  <si>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</si>
  <si>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</si>
  <si>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</si>
  <si>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</si>
  <si>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</si>
  <si>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</si>
  <si>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</si>
  <si>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</si>
  <si>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</si>
  <si>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</si>
  <si>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</si>
  <si>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</si>
  <si>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</si>
  <si>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</si>
  <si>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</si>
  <si>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</si>
  <si>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</si>
  <si>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</si>
  <si>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</si>
  <si>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</si>
  <si>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</si>
  <si>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</si>
  <si>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</si>
  <si>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</si>
  <si>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</si>
  <si>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</si>
  <si>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</si>
  <si>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</si>
  <si>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</si>
  <si>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</si>
  <si>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</si>
  <si>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</si>
  <si>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</si>
  <si>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</si>
  <si>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</si>
  <si>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</si>
  <si>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</si>
  <si>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</si>
  <si>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</si>
  <si>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</si>
  <si>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</si>
  <si>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</si>
  <si>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</si>
  <si>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</si>
  <si>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</si>
  <si>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</si>
  <si>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</si>
  <si>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</si>
  <si>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</si>
  <si>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</si>
  <si>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</si>
  <si>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</si>
  <si>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</si>
  <si>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</si>
  <si>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</si>
  <si>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</si>
  <si>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</si>
  <si>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</si>
  <si>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</si>
  <si>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</si>
  <si>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</si>
  <si>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</si>
  <si>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</si>
  <si>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</si>
  <si>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</si>
  <si>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</si>
  <si>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</si>
  <si>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</si>
  <si>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</si>
  <si>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</si>
  <si>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</si>
  <si>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</si>
  <si>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</si>
  <si>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</si>
  <si>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</si>
  <si>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</si>
  <si>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</si>
  <si>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</si>
  <si>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</si>
  <si>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</si>
  <si>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</si>
  <si>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</si>
  <si>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</si>
  <si>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</si>
  <si>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</si>
  <si>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</si>
  <si>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</si>
  <si>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</si>
  <si>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</si>
  <si>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</si>
  <si>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</si>
  <si>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</si>
  <si>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</si>
  <si>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</si>
  <si>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</si>
  <si>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</si>
  <si>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</si>
  <si>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</si>
  <si>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</si>
  <si>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</si>
  <si>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</si>
  <si>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</si>
  <si>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</si>
  <si>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</si>
  <si>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</si>
  <si>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</si>
  <si>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</si>
  <si>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</si>
  <si>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</si>
  <si>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</si>
  <si>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</si>
  <si>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</si>
  <si>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</si>
  <si>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</si>
  <si>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</si>
  <si>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</si>
  <si>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</si>
  <si>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</si>
  <si>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</si>
  <si>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</si>
  <si>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</si>
  <si>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</si>
  <si>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</si>
  <si>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</si>
  <si>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</si>
  <si>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</si>
  <si>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</si>
  <si>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</si>
  <si>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</si>
  <si>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</si>
  <si>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</si>
  <si>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</si>
  <si>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</si>
  <si>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</si>
  <si>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</si>
  <si>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</si>
  <si>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</si>
  <si>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</si>
  <si>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</si>
  <si>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</si>
  <si>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</si>
  <si>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</si>
  <si>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</si>
  <si>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</si>
  <si>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</si>
  <si>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</si>
  <si>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</si>
  <si>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</si>
  <si>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</si>
  <si>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</si>
  <si>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</si>
  <si>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</si>
  <si>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</si>
  <si>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</si>
  <si>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</si>
  <si>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</si>
  <si>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</si>
  <si>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</si>
  <si>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</si>
  <si>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</si>
  <si>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</si>
  <si>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</si>
  <si>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</si>
  <si>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</si>
  <si>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</si>
  <si>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</si>
  <si>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</si>
  <si>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</si>
  <si>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</si>
  <si>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</si>
  <si>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</si>
  <si>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</si>
  <si>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</si>
  <si>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</si>
  <si>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</si>
  <si>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</si>
  <si>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</si>
  <si>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</si>
  <si>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</si>
  <si>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</si>
  <si>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</si>
  <si>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</si>
  <si>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</si>
  <si>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</si>
  <si>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</si>
  <si>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</si>
  <si>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</si>
  <si>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</si>
  <si>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</si>
  <si>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</si>
  <si>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</si>
  <si>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</si>
  <si>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</si>
  <si>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</si>
  <si>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</si>
  <si>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</si>
  <si>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</si>
  <si>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</si>
  <si>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</si>
  <si>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</si>
  <si>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</si>
  <si>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</si>
  <si>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</si>
  <si>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</si>
  <si>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</si>
  <si>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</si>
  <si>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</si>
  <si>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</si>
  <si>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</si>
  <si>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</si>
  <si>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</si>
  <si>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</si>
  <si>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</si>
  <si>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</si>
  <si>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</si>
  <si>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</si>
  <si>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</si>
  <si>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</si>
  <si>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</si>
  <si>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</si>
  <si>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</si>
  <si>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</si>
  <si>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</si>
  <si>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</si>
  <si>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</si>
  <si>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</si>
  <si>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</si>
  <si>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</si>
  <si>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</si>
  <si>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</si>
  <si>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</si>
  <si>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</si>
  <si>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</si>
  <si>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</si>
  <si>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</si>
  <si>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</si>
  <si>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</si>
  <si>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</si>
  <si>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</si>
  <si>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</si>
  <si>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</si>
  <si>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</si>
  <si>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</si>
  <si>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</si>
  <si>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</si>
  <si>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</si>
  <si>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</si>
  <si>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</si>
  <si>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</si>
  <si>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</si>
  <si>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</si>
  <si>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</si>
  <si>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</si>
  <si>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</si>
  <si>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</si>
  <si>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</si>
  <si>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</si>
  <si>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</si>
  <si>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</si>
  <si>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</si>
  <si>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</si>
  <si>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</si>
  <si>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</si>
  <si>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</si>
  <si>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</si>
  <si>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</si>
  <si>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</si>
  <si>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</si>
  <si>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</si>
  <si>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</si>
  <si>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</si>
  <si>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</si>
  <si>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</si>
  <si>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</si>
  <si>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</si>
  <si>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</si>
  <si>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</si>
  <si>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</si>
  <si>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</si>
  <si>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</si>
  <si>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</si>
  <si>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</si>
  <si>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</si>
  <si>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</si>
  <si>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</si>
  <si>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</si>
  <si>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</si>
  <si>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</si>
  <si>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</si>
  <si>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</si>
  <si>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</si>
  <si>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</si>
  <si>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</si>
  <si>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</si>
  <si>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</si>
  <si>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</si>
  <si>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</si>
  <si>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</si>
  <si>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</si>
  <si>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</si>
  <si>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</si>
  <si>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</si>
  <si>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</si>
  <si>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</si>
  <si>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</si>
  <si>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</si>
  <si>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</si>
  <si>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</si>
  <si>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</si>
  <si>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</si>
  <si>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</si>
  <si>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</si>
  <si>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</si>
  <si>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</si>
  <si>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</si>
  <si>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</si>
  <si>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</si>
  <si>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</si>
  <si>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</si>
  <si>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</si>
  <si>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</si>
  <si>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</si>
  <si>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</si>
  <si>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</si>
  <si>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</si>
  <si>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</si>
  <si>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</si>
  <si>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</si>
  <si>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</si>
  <si>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</si>
  <si>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</si>
  <si>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</si>
  <si>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</si>
  <si>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</si>
  <si>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</si>
  <si>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</si>
  <si>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</si>
  <si>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</si>
  <si>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</si>
  <si>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</si>
  <si>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</si>
  <si>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</si>
  <si>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</si>
  <si>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</si>
  <si>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</si>
  <si>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</si>
  <si>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</si>
  <si>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</si>
  <si>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</si>
  <si>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</si>
  <si>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</si>
  <si>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</si>
  <si>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</si>
  <si>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</si>
  <si>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</si>
  <si>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</si>
  <si>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</si>
  <si>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</si>
  <si>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</si>
  <si>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</si>
  <si>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</si>
  <si>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</si>
  <si>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</si>
  <si>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</si>
  <si>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</si>
  <si>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</si>
  <si>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</si>
  <si>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</si>
  <si>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</si>
  <si>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</si>
  <si>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</si>
  <si>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</si>
  <si>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</si>
  <si>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</si>
  <si>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</si>
  <si>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</si>
  <si>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</si>
  <si>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</si>
  <si>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</si>
  <si>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</si>
  <si>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</si>
  <si>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</si>
  <si>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</si>
  <si>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</si>
  <si>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</si>
  <si>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</si>
  <si>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</si>
  <si>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</si>
  <si>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</si>
  <si>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</si>
  <si>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</si>
  <si>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</si>
  <si>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</si>
  <si>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</si>
  <si>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</si>
  <si>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</si>
  <si>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</si>
  <si>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</si>
  <si>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</si>
  <si>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</si>
  <si>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</si>
  <si>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</si>
  <si>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</si>
  <si>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</si>
  <si>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</si>
  <si>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</si>
  <si>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</si>
  <si>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</si>
  <si>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</si>
  <si>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</si>
  <si>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</si>
  <si>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</si>
  <si>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</si>
  <si>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</si>
  <si>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</si>
  <si>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</si>
  <si>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</si>
  <si>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</si>
  <si>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</si>
  <si>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</si>
  <si>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</si>
  <si>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</si>
  <si>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</si>
  <si>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</si>
  <si>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</si>
  <si>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</si>
  <si>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</si>
  <si>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</si>
  <si>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</si>
  <si>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</si>
  <si>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</si>
  <si>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</si>
  <si>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</si>
  <si>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</si>
  <si>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</si>
  <si>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</si>
  <si>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</si>
  <si>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</si>
  <si>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</si>
  <si>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</si>
  <si>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</si>
  <si>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</si>
  <si>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</si>
  <si>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</si>
  <si>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</si>
  <si>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</si>
  <si>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</si>
  <si>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</si>
  <si>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</si>
  <si>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</si>
  <si>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</si>
  <si>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</si>
  <si>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</si>
  <si>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</si>
  <si>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</si>
  <si>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</si>
  <si>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</si>
  <si>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</si>
  <si>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</si>
  <si>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</si>
  <si>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</si>
  <si>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</si>
  <si>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</si>
  <si>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</si>
  <si>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</si>
  <si>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</si>
  <si>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</si>
  <si>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</si>
  <si>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</si>
  <si>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</si>
  <si>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</si>
  <si>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</si>
  <si>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</si>
  <si>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</si>
  <si>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</si>
  <si>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</si>
  <si>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</si>
  <si>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</si>
  <si>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</si>
  <si>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</si>
  <si>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</si>
  <si>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</si>
  <si>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</si>
  <si>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</si>
  <si>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</si>
  <si>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</si>
  <si>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</si>
  <si>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</si>
  <si>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</si>
  <si>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</si>
  <si>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</si>
  <si>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</si>
  <si>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</si>
  <si>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</si>
  <si>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</si>
  <si>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</si>
  <si>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</si>
  <si>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</si>
  <si>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</si>
  <si>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</si>
  <si>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</si>
  <si>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</si>
  <si>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</si>
  <si>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</si>
  <si>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</si>
  <si>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</si>
  <si>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</si>
  <si>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</si>
  <si>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</si>
  <si>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</si>
  <si>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</si>
  <si>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</si>
  <si>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</si>
  <si>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</si>
  <si>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</si>
  <si>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</si>
  <si>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</si>
  <si>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</si>
  <si>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</si>
  <si>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</si>
  <si>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</si>
  <si>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</si>
  <si>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</si>
  <si>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</si>
  <si>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</si>
  <si>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</si>
  <si>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</si>
  <si>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</si>
  <si>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</si>
  <si>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</si>
  <si>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</si>
  <si>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</si>
  <si>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</si>
  <si>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</si>
  <si>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</si>
  <si>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</si>
  <si>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</si>
  <si>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</si>
  <si>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</si>
  <si>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</si>
  <si>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</si>
  <si>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</si>
  <si>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</si>
  <si>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</si>
  <si>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</si>
  <si>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</si>
  <si>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</si>
  <si>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</si>
  <si>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</si>
  <si>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</si>
  <si>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</si>
  <si>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</si>
  <si>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</si>
  <si>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</si>
  <si>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</si>
  <si>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</si>
  <si>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</si>
  <si>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</si>
  <si>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</si>
  <si>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</si>
  <si>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</si>
  <si>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</si>
  <si>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</si>
  <si>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</si>
  <si>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</si>
  <si>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</si>
  <si>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</si>
  <si>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</si>
  <si>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</si>
  <si>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</si>
  <si>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</si>
  <si>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</si>
  <si>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</si>
  <si>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</si>
  <si>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</si>
  <si>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</si>
  <si>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</si>
  <si>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</si>
  <si>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</si>
  <si>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</si>
  <si>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</si>
  <si>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</si>
  <si>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</si>
  <si>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</si>
  <si>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</si>
  <si>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</si>
  <si>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</si>
  <si>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</si>
  <si>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</si>
  <si>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</si>
  <si>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</si>
  <si>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</si>
  <si>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</si>
  <si>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</si>
  <si>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</si>
  <si>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</si>
  <si>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</si>
  <si>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</si>
  <si>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</si>
  <si>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</si>
  <si>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</si>
  <si>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</si>
  <si>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</si>
  <si>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</si>
  <si>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</si>
  <si>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</si>
  <si>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</si>
  <si>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</si>
  <si>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</si>
  <si>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</si>
  <si>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</si>
  <si>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</si>
  <si>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</si>
  <si>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</si>
  <si>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</si>
  <si>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</si>
  <si>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</si>
  <si>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</si>
  <si>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</si>
  <si>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</si>
  <si>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</si>
  <si>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</si>
  <si>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</si>
  <si>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</si>
  <si>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</si>
  <si>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</si>
  <si>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</si>
  <si>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</si>
  <si>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</si>
  <si>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</si>
  <si>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</si>
  <si>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</si>
  <si>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</si>
  <si>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</si>
  <si>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</si>
  <si>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</si>
  <si>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</si>
  <si>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</si>
  <si>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</si>
  <si>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</si>
  <si>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</si>
  <si>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</si>
  <si>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</si>
  <si>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</si>
  <si>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</si>
  <si>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</si>
  <si>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</si>
  <si>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</si>
  <si>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</si>
  <si>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</si>
  <si>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</si>
  <si>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</si>
  <si>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</si>
  <si>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</si>
  <si>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</si>
  <si>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</si>
  <si>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</si>
  <si>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</si>
  <si>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</si>
  <si>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</si>
  <si>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</si>
  <si>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</si>
  <si>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</si>
  <si>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</si>
  <si>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</si>
  <si>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</si>
  <si>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</si>
  <si>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</si>
  <si>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</si>
  <si>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</si>
  <si>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</si>
  <si>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</si>
  <si>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</si>
  <si>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</si>
  <si>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</si>
  <si>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</si>
  <si>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</si>
  <si>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</si>
  <si>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</si>
  <si>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</si>
  <si>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</si>
  <si>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</si>
  <si>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</si>
  <si>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</si>
  <si>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</si>
  <si>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</si>
  <si>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</si>
  <si>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</si>
  <si>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</si>
  <si>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</si>
  <si>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</si>
  <si>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</si>
  <si>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</si>
  <si>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</si>
  <si>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</si>
  <si>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</si>
  <si>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</si>
  <si>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</si>
  <si>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</si>
  <si>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</si>
  <si>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</si>
  <si>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</si>
  <si>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</si>
  <si>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</si>
  <si>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</si>
  <si>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</si>
  <si>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</si>
  <si>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</si>
  <si>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</si>
  <si>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</si>
  <si>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</si>
  <si>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</si>
  <si>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</si>
  <si>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</si>
  <si>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</si>
  <si>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</si>
  <si>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</si>
  <si>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</si>
  <si>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</si>
  <si>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</si>
  <si>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</si>
  <si>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</si>
  <si>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</si>
  <si>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</si>
  <si>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</si>
  <si>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</si>
  <si>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</si>
  <si>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</si>
  <si>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</si>
  <si>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</si>
  <si>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</si>
  <si>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</si>
  <si>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</si>
  <si>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</si>
  <si>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</si>
  <si>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</si>
  <si>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</si>
  <si>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</si>
  <si>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</si>
  <si>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</si>
  <si>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</si>
  <si>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</si>
  <si>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</si>
  <si>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</si>
  <si>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</si>
  <si>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</si>
  <si>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</si>
  <si>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</si>
  <si>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</si>
  <si>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</si>
  <si>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</si>
  <si>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</si>
  <si>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</si>
  <si>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</si>
  <si>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</si>
  <si>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</si>
  <si>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</si>
  <si>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</si>
  <si>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</si>
  <si>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</si>
  <si>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</si>
  <si>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</si>
  <si>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</si>
  <si>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</si>
  <si>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</si>
  <si>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</si>
  <si>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</si>
  <si>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</si>
  <si>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</si>
  <si>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</si>
  <si>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</si>
  <si>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</si>
  <si>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</si>
  <si>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</si>
  <si>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</si>
  <si>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</si>
  <si>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</si>
  <si>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</si>
  <si>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</si>
  <si>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</si>
  <si>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</si>
  <si>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</si>
  <si>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</si>
  <si>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</si>
  <si>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</si>
  <si>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</si>
  <si>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</si>
  <si>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</si>
  <si>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</si>
  <si>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</si>
  <si>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</si>
  <si>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</si>
  <si>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</si>
  <si>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</si>
  <si>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</si>
  <si>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</si>
  <si>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</si>
  <si>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</si>
  <si>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</si>
  <si>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</si>
  <si>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</si>
  <si>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</si>
  <si>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</si>
  <si>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</si>
  <si>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</si>
  <si>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</si>
  <si>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</si>
  <si>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</si>
  <si>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</si>
  <si>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</si>
  <si>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</si>
  <si>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</si>
  <si>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</si>
  <si>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</si>
  <si>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</si>
  <si>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</si>
  <si>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</si>
  <si>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</si>
  <si>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</si>
  <si>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</si>
  <si>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</si>
  <si>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</si>
  <si>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</si>
  <si>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</si>
  <si>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</si>
  <si>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</si>
  <si>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</si>
  <si>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</si>
  <si>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</si>
  <si>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</si>
  <si>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</si>
  <si>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</si>
  <si>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</si>
  <si>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</si>
  <si>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</si>
  <si>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</si>
  <si>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</si>
  <si>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</si>
  <si>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</si>
  <si>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</si>
  <si>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</si>
  <si>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</si>
  <si>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</si>
  <si>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</si>
  <si>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</si>
  <si>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</si>
  <si>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</si>
  <si>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</si>
  <si>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</si>
  <si>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</si>
  <si>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</si>
  <si>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</si>
  <si>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</si>
  <si>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</si>
  <si>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</si>
  <si>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</si>
  <si>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</si>
  <si>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</si>
  <si>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</si>
  <si>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</si>
  <si>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</si>
  <si>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</si>
  <si>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</si>
  <si>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</si>
  <si>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</si>
  <si>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</si>
  <si>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</si>
  <si>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</si>
  <si>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</si>
  <si>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</si>
  <si>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</si>
  <si>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</si>
  <si>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</si>
  <si>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</si>
  <si>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</si>
  <si>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</si>
  <si>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</si>
  <si>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</si>
  <si>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</si>
  <si>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</si>
  <si>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</si>
  <si>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</si>
  <si>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</si>
  <si>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</si>
  <si>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</si>
  <si>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</si>
  <si>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</si>
  <si>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</si>
  <si>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</si>
  <si>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</si>
  <si>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</si>
  <si>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</si>
  <si>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</si>
  <si>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</si>
  <si>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</si>
  <si>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</si>
  <si>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</si>
  <si>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</si>
  <si>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</si>
  <si>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</si>
  <si>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</si>
  <si>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</si>
  <si>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</si>
  <si>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</si>
  <si>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</si>
  <si>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</si>
  <si>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</si>
  <si>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</si>
  <si>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</si>
  <si>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</si>
  <si>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</si>
  <si>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</si>
  <si>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</si>
  <si>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</si>
  <si>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</si>
  <si>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</si>
  <si>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</si>
  <si>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</si>
  <si>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</si>
  <si>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</si>
  <si>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</si>
  <si>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</si>
  <si>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</si>
  <si>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</si>
  <si>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</si>
  <si>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</si>
  <si>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</si>
  <si>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</si>
  <si>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</si>
  <si>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</si>
  <si>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</si>
  <si>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</si>
  <si>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</si>
  <si>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</si>
  <si>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</si>
  <si>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</si>
  <si>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</si>
  <si>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</si>
  <si>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</si>
  <si>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</si>
  <si>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</si>
  <si>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</si>
  <si>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</si>
  <si>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</si>
  <si>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</si>
  <si>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</si>
  <si>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</si>
  <si>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</si>
  <si>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</si>
  <si>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</si>
  <si>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</si>
  <si>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</si>
  <si>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</si>
  <si>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</si>
  <si>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</si>
  <si>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</si>
  <si>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</si>
  <si>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</si>
  <si>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</si>
  <si>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</si>
  <si>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</si>
  <si>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</si>
  <si>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</si>
  <si>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</si>
  <si>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</si>
  <si>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</si>
  <si>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</si>
  <si>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</si>
  <si>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</si>
  <si>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</si>
  <si>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</si>
  <si>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</si>
  <si>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</si>
  <si>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</si>
  <si>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</si>
  <si>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</si>
  <si>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</si>
  <si>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</si>
  <si>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</si>
  <si>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</si>
  <si>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</si>
  <si>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</si>
  <si>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</si>
  <si>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</si>
  <si>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</si>
  <si>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</si>
  <si>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</si>
  <si>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</si>
  <si>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</si>
  <si>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</si>
  <si>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</si>
  <si>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</si>
  <si>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</si>
  <si>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</si>
  <si>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</si>
  <si>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</si>
  <si>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</si>
  <si>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</si>
  <si>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</si>
  <si>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</si>
  <si>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</si>
  <si>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</si>
  <si>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</si>
  <si>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</si>
  <si>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</si>
  <si>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</si>
  <si>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</si>
  <si>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</si>
  <si>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</si>
  <si>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</si>
  <si>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</si>
  <si>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</si>
  <si>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</si>
  <si>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</si>
  <si>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</si>
  <si>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</si>
  <si>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</si>
  <si>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</si>
  <si>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</si>
  <si>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</si>
  <si>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</si>
  <si>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</si>
  <si>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</si>
  <si>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</si>
  <si>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</si>
  <si>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</si>
  <si>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</si>
  <si>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</si>
  <si>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</si>
  <si>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</si>
  <si>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</si>
  <si>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</si>
  <si>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</si>
  <si>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</si>
  <si>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</si>
  <si>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</si>
  <si>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</si>
  <si>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</si>
  <si>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</si>
  <si>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</si>
  <si>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</si>
  <si>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</si>
  <si>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</si>
  <si>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</si>
  <si>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</si>
  <si>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</si>
  <si>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</si>
  <si>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</si>
  <si>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</si>
  <si>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</si>
  <si>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</si>
  <si>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</si>
  <si>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</si>
  <si>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</si>
  <si>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</si>
  <si>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</si>
  <si>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</si>
  <si>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</si>
  <si>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</si>
  <si>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</si>
  <si>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</si>
  <si>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</si>
  <si>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</si>
  <si>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</si>
  <si>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</si>
  <si>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</si>
  <si>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</si>
  <si>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</si>
  <si>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</si>
  <si>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</si>
  <si>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</si>
  <si>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</si>
  <si>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</si>
  <si>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</si>
  <si>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</si>
  <si>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</si>
  <si>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</si>
  <si>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</si>
  <si>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</si>
  <si>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</si>
  <si>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</si>
  <si>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</si>
  <si>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</si>
  <si>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</si>
  <si>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</si>
  <si>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</si>
  <si>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</si>
  <si>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</si>
  <si>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</si>
  <si>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</si>
  <si>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</si>
  <si>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</si>
  <si>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</si>
  <si>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</si>
  <si>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</si>
  <si>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</si>
  <si>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</si>
  <si>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</si>
  <si>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</si>
  <si>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</si>
  <si>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</si>
  <si>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</si>
  <si>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</si>
  <si>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</si>
  <si>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</si>
  <si>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</si>
  <si>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</si>
  <si>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</si>
  <si>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</si>
  <si>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</si>
  <si>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</si>
  <si>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</si>
  <si>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</si>
  <si>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</si>
  <si>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</si>
  <si>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</si>
  <si>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</si>
  <si>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</si>
  <si>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</si>
  <si>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</si>
  <si>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</si>
  <si>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</si>
  <si>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</si>
  <si>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</si>
  <si>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</si>
  <si>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</si>
  <si>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</si>
  <si>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</si>
  <si>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</si>
  <si>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</si>
  <si>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</si>
  <si>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</si>
  <si>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</si>
  <si>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</si>
  <si>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</si>
  <si>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</si>
  <si>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</si>
  <si>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</si>
  <si>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</si>
  <si>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</si>
  <si>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</si>
  <si>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</si>
  <si>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</si>
  <si>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</si>
  <si>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</si>
  <si>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</si>
  <si>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</si>
  <si>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</si>
  <si>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</si>
  <si>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</si>
  <si>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</si>
  <si>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</si>
  <si>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</si>
  <si>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</si>
  <si>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</si>
  <si>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</si>
  <si>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</si>
  <si>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</si>
  <si>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</si>
  <si>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</si>
  <si>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</si>
  <si>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</si>
  <si>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</si>
  <si>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</si>
  <si>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</si>
  <si>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</si>
  <si>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</si>
  <si>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</si>
  <si>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</si>
  <si>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</si>
  <si>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</si>
  <si>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</si>
  <si>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</si>
  <si>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</si>
  <si>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</si>
  <si>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</si>
  <si>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</si>
  <si>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</si>
  <si>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</si>
  <si>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</si>
  <si>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</si>
  <si>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</si>
  <si>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</si>
  <si>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</si>
  <si>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</si>
  <si>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</si>
  <si>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</si>
  <si>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</si>
  <si>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</si>
  <si>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</si>
  <si>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</si>
  <si>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</si>
  <si>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</si>
  <si>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</si>
  <si>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</si>
  <si>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</si>
  <si>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</si>
  <si>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</si>
  <si>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</si>
  <si>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</si>
  <si>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</si>
  <si>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</si>
  <si>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</si>
  <si>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</si>
  <si>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</si>
  <si>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</si>
  <si>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</si>
  <si>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</si>
  <si>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</si>
  <si>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</si>
  <si>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</si>
  <si>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</si>
  <si>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</si>
  <si>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</si>
  <si>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</si>
  <si>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</si>
  <si>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</si>
  <si>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</si>
  <si>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</si>
  <si>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</si>
  <si>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</si>
  <si>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</si>
  <si>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</si>
  <si>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</si>
  <si>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</si>
  <si>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</si>
  <si>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</si>
  <si>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</si>
  <si>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</si>
  <si>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</si>
  <si>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</si>
  <si>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</si>
  <si>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</si>
  <si>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</si>
  <si>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</si>
  <si>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</si>
  <si>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</si>
  <si>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</si>
  <si>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</si>
  <si>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</si>
  <si>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</si>
  <si>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</si>
  <si>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</si>
  <si>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</si>
  <si>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</si>
  <si>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</si>
  <si>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</si>
  <si>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</si>
  <si>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</si>
  <si>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</si>
  <si>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</si>
  <si>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</si>
  <si>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</si>
  <si>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</si>
  <si>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</si>
  <si>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</si>
  <si>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</si>
  <si>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</si>
  <si>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</si>
  <si>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</si>
  <si>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</si>
  <si>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</si>
  <si>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</si>
  <si>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</si>
  <si>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</si>
  <si>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</si>
  <si>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</si>
  <si>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</si>
  <si>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</si>
  <si>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</si>
  <si>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</si>
  <si>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</si>
  <si>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</si>
  <si>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</si>
  <si>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</si>
  <si>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</si>
  <si>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</si>
  <si>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</si>
  <si>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</si>
  <si>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</si>
  <si>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</si>
  <si>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</si>
  <si>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</si>
  <si>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</si>
  <si>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</si>
  <si>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</si>
  <si>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</si>
  <si>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</si>
  <si>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</si>
  <si>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</si>
  <si>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</si>
  <si>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</si>
  <si>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</si>
  <si>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</si>
  <si>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</si>
  <si>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</si>
  <si>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</si>
  <si>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</si>
  <si>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</si>
  <si>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</si>
  <si>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</si>
  <si>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</si>
  <si>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</si>
  <si>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</si>
  <si>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</si>
  <si>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</si>
  <si>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</si>
  <si>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</si>
  <si>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</si>
  <si>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</si>
  <si>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</si>
  <si>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</si>
  <si>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</si>
  <si>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</si>
  <si>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</si>
  <si>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</si>
  <si>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</si>
  <si>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</si>
  <si>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</si>
  <si>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</si>
  <si>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</si>
  <si>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</si>
  <si>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</si>
  <si>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</si>
  <si>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</si>
  <si>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</si>
  <si>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</si>
  <si>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</si>
  <si>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</si>
  <si>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</si>
  <si>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</si>
  <si>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</si>
  <si>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</si>
  <si>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</si>
  <si>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</si>
  <si>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</si>
  <si>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</si>
  <si>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</si>
  <si>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</si>
  <si>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</si>
  <si>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</si>
  <si>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</si>
  <si>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</si>
  <si>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</si>
  <si>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</si>
  <si>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</si>
  <si>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</si>
  <si>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</si>
  <si>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</si>
  <si>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</si>
  <si>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</si>
  <si>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</si>
  <si>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</si>
  <si>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</si>
  <si>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</si>
  <si>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</si>
  <si>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</si>
  <si>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</si>
  <si>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</si>
  <si>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</si>
  <si>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</si>
  <si>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</si>
  <si>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</si>
  <si>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</si>
  <si>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</si>
  <si>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</si>
  <si>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</si>
  <si>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</si>
  <si>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</si>
  <si>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</si>
  <si>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</si>
  <si>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</si>
  <si>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</si>
  <si>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</si>
  <si>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</si>
  <si>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</si>
  <si>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</si>
  <si>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</si>
  <si>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</si>
  <si>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</si>
  <si>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</si>
  <si>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</si>
  <si>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</si>
  <si>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</si>
  <si>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</si>
  <si>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</si>
  <si>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</si>
  <si>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</si>
  <si>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</si>
  <si>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</si>
  <si>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</si>
  <si>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</si>
  <si>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</si>
  <si>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</si>
  <si>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</si>
  <si>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</si>
  <si>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</si>
  <si>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</si>
  <si>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</si>
  <si>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</si>
  <si>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</si>
  <si>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</si>
  <si>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</si>
  <si>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</si>
  <si>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</si>
  <si>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</si>
  <si>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</si>
  <si>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</si>
  <si>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</si>
  <si>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</si>
  <si>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</si>
  <si>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</si>
  <si>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</si>
  <si>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</si>
  <si>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</si>
  <si>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</si>
  <si>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</si>
  <si>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</si>
  <si>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</si>
  <si>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</si>
  <si>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</si>
  <si>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</si>
  <si>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</si>
  <si>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</si>
  <si>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</si>
  <si>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</si>
  <si>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</si>
  <si>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</si>
  <si>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</si>
  <si>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</si>
  <si>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</si>
  <si>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</si>
  <si>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</si>
  <si>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</si>
  <si>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</si>
  <si>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</si>
  <si>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</si>
  <si>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</si>
  <si>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</si>
  <si>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</si>
  <si>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</si>
  <si>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</si>
  <si>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</si>
  <si>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</si>
  <si>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</si>
  <si>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</si>
  <si>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</si>
  <si>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</si>
  <si>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</si>
  <si>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</si>
  <si>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</si>
  <si>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</si>
  <si>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</si>
  <si>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</si>
  <si>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</si>
  <si>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</si>
  <si>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</si>
  <si>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</si>
  <si>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</si>
  <si>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</si>
  <si>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</si>
  <si>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</si>
  <si>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</si>
  <si>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</si>
  <si>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</si>
  <si>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</si>
  <si>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</si>
  <si>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</si>
  <si>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</si>
  <si>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</si>
  <si>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</si>
  <si>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</si>
  <si>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</si>
  <si>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</si>
  <si>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</si>
  <si>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</si>
  <si>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</si>
  <si>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</si>
  <si>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</si>
  <si>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</si>
  <si>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</si>
  <si>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</si>
  <si>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</si>
  <si>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</si>
  <si>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</si>
  <si>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</si>
  <si>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</si>
  <si>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</si>
  <si>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</si>
  <si>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</si>
  <si>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</si>
  <si>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</si>
  <si>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</si>
  <si>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</si>
  <si>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</si>
  <si>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</si>
  <si>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</si>
  <si>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</si>
  <si>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</si>
  <si>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</si>
  <si>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</si>
  <si>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</si>
  <si>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</si>
  <si>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</si>
  <si>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</si>
  <si>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</si>
  <si>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</si>
  <si>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</si>
  <si>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</si>
  <si>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</si>
  <si>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</si>
  <si>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</si>
  <si>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</si>
  <si>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</si>
  <si>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</si>
  <si>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</si>
  <si>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</si>
  <si>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</si>
  <si>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</si>
  <si>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</si>
  <si>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</si>
  <si>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</si>
  <si>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</si>
  <si>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</si>
  <si>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</si>
  <si>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</si>
  <si>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</si>
  <si>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</si>
  <si>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</si>
  <si>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</si>
  <si>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</si>
  <si>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</si>
  <si>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</si>
  <si>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</si>
  <si>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</si>
  <si>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</si>
  <si>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</si>
  <si>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</si>
  <si>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</si>
  <si>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</si>
  <si>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</si>
  <si>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</si>
  <si>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</si>
  <si>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</si>
  <si>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</si>
  <si>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</si>
  <si>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</si>
  <si>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</si>
  <si>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</si>
  <si>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</si>
  <si>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</si>
  <si>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</si>
  <si>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</si>
  <si>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</si>
  <si>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</si>
  <si>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</si>
  <si>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</si>
  <si>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</si>
  <si>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</si>
  <si>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</si>
  <si>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</si>
  <si>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</si>
  <si>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</si>
  <si>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</si>
  <si>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</si>
  <si>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</si>
  <si>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</si>
  <si>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</si>
  <si>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</si>
  <si>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</si>
  <si>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</si>
  <si>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</si>
  <si>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</si>
  <si>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</si>
  <si>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</si>
  <si>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</si>
  <si>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</si>
  <si>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</si>
  <si>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</si>
  <si>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</si>
  <si>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</si>
  <si>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</si>
  <si>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</si>
  <si>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</si>
  <si>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</si>
  <si>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</si>
  <si>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</si>
  <si>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</si>
  <si>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</si>
  <si>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</si>
  <si>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</si>
  <si>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</si>
  <si>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</si>
  <si>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</si>
  <si>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</si>
  <si>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</si>
  <si>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</si>
  <si>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</si>
  <si>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</si>
  <si>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</si>
  <si>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</si>
  <si>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</si>
  <si>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</si>
  <si>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</si>
  <si>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</si>
  <si>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</si>
  <si>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</si>
  <si>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</si>
  <si>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</si>
  <si>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</si>
  <si>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</si>
  <si>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</si>
  <si>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</si>
  <si>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</si>
  <si>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</si>
  <si>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</si>
  <si>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</si>
  <si>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</si>
  <si>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</si>
  <si>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</si>
  <si>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</si>
  <si>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</si>
  <si>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</si>
  <si>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</si>
  <si>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</si>
  <si>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</si>
  <si>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</si>
  <si>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</si>
  <si>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</si>
  <si>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</si>
  <si>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</si>
  <si>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</si>
  <si>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</si>
  <si>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</si>
  <si>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</si>
  <si>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</si>
  <si>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</si>
  <si>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</si>
  <si>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</si>
  <si>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</si>
  <si>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</si>
  <si>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</si>
  <si>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</si>
  <si>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</si>
  <si>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</si>
  <si>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</si>
  <si>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</si>
  <si>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</si>
  <si>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</si>
  <si>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</si>
  <si>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</si>
  <si>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</si>
  <si>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</si>
  <si>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</si>
  <si>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</si>
  <si>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</si>
  <si>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</si>
  <si>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</si>
  <si>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</si>
  <si>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</si>
  <si>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</si>
  <si>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</si>
  <si>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</si>
  <si>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</si>
  <si>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</si>
  <si>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</si>
  <si>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</si>
  <si>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</si>
  <si>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</si>
  <si>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</si>
  <si>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</si>
  <si>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</si>
  <si>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</si>
  <si>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</si>
  <si>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</si>
  <si>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</si>
  <si>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</si>
  <si>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</si>
  <si>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</si>
  <si>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</si>
  <si>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</si>
  <si>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</si>
  <si>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</si>
  <si>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</si>
  <si>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</si>
  <si>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</si>
  <si>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</si>
  <si>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</si>
  <si>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</si>
  <si>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</si>
  <si>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</si>
  <si>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</si>
  <si>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</si>
  <si>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</si>
  <si>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</si>
  <si>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</si>
  <si>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</si>
  <si>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</si>
  <si>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</si>
  <si>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</si>
  <si>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</si>
  <si>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</si>
  <si>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</si>
  <si>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</si>
  <si>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</si>
  <si>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</si>
  <si>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</si>
  <si>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</si>
  <si>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</si>
  <si>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</si>
  <si>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</si>
  <si>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</si>
  <si>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</si>
  <si>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</si>
  <si>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</si>
  <si>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</si>
  <si>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</si>
  <si>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</si>
  <si>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</si>
  <si>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</si>
  <si>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</si>
  <si>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</si>
  <si>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</si>
  <si>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</si>
  <si>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</si>
  <si>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</si>
  <si>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</si>
  <si>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</si>
  <si>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</si>
  <si>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</si>
  <si>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</si>
  <si>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</si>
  <si>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</si>
  <si>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</si>
  <si>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</si>
  <si>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</si>
  <si>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</si>
  <si>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</si>
  <si>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</si>
  <si>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</si>
  <si>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</si>
  <si>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</si>
  <si>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</si>
  <si>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</si>
  <si>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</si>
  <si>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</si>
  <si>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</si>
  <si>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</si>
  <si>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</si>
  <si>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</si>
  <si>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</si>
  <si>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</si>
  <si>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</si>
  <si>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</si>
  <si>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</si>
  <si>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</si>
  <si>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</si>
  <si>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</si>
  <si>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</si>
  <si>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</si>
  <si>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</si>
  <si>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</si>
  <si>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</si>
  <si>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</si>
  <si>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</si>
  <si>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</si>
  <si>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</si>
  <si>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</si>
  <si>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</si>
  <si>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</si>
  <si>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</si>
  <si>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</si>
  <si>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</si>
  <si>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</si>
  <si>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</si>
  <si>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</si>
  <si>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</si>
  <si>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</si>
  <si>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</si>
  <si>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</si>
  <si>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</si>
  <si>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</si>
  <si>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</si>
  <si>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</si>
  <si>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</si>
  <si>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</si>
  <si>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</si>
  <si>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</si>
  <si>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</si>
  <si>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</si>
  <si>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</si>
  <si>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</si>
  <si>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</si>
  <si>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</si>
  <si>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</si>
  <si>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</si>
  <si>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</si>
  <si>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</si>
  <si>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</si>
  <si>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</si>
  <si>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</si>
  <si>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</si>
  <si>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</si>
  <si>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</si>
  <si>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</si>
  <si>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</si>
  <si>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</si>
  <si>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</si>
  <si>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</si>
  <si>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</si>
  <si>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</si>
  <si>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</si>
  <si>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</si>
  <si>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</si>
  <si>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</si>
  <si>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</si>
  <si>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</si>
  <si>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</si>
  <si>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</si>
  <si>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</si>
  <si>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</si>
  <si>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</si>
  <si>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</si>
  <si>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</si>
  <si>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</si>
  <si>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</si>
  <si>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</si>
  <si>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</si>
  <si>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</si>
  <si>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</si>
  <si>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</si>
  <si>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</si>
  <si>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</si>
  <si>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</si>
  <si>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</si>
  <si>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</si>
  <si>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</si>
  <si>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</si>
  <si>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</si>
  <si>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</si>
  <si>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</si>
  <si>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</si>
  <si>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</si>
  <si>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</si>
  <si>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</si>
  <si>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</si>
  <si>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</si>
  <si>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</si>
  <si>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</si>
  <si>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</si>
  <si>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</si>
  <si>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</si>
  <si>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</si>
  <si>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</si>
  <si>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</si>
  <si>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</si>
  <si>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</si>
  <si>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</si>
  <si>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</si>
  <si>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</si>
  <si>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</si>
  <si>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</si>
  <si>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</si>
  <si>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</si>
  <si>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</si>
  <si>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</si>
  <si>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</si>
  <si>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</si>
  <si>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</si>
  <si>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</si>
  <si>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</si>
  <si>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</si>
  <si>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</si>
  <si>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</si>
  <si>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</si>
  <si>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</si>
  <si>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</si>
  <si>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</si>
  <si>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</si>
  <si>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</si>
  <si>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</si>
  <si>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</si>
  <si>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</si>
  <si>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</si>
  <si>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</si>
  <si>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</si>
  <si>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</si>
  <si>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</si>
  <si>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</si>
  <si>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</si>
  <si>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</si>
  <si>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</si>
  <si>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</si>
  <si>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</si>
  <si>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</si>
  <si>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</si>
  <si>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</si>
  <si>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</si>
  <si>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</si>
  <si>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</si>
  <si>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</si>
  <si>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</si>
  <si>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</si>
  <si>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</si>
  <si>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</si>
  <si>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</si>
  <si>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</si>
  <si>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</si>
  <si>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</si>
  <si>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</si>
  <si>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</si>
  <si>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</si>
  <si>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</si>
  <si>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</si>
  <si>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</si>
  <si>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</si>
  <si>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</si>
  <si>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</si>
  <si>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</si>
  <si>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</si>
  <si>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</si>
  <si>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</si>
  <si>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</si>
  <si>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</si>
  <si>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</si>
  <si>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</si>
  <si>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</si>
  <si>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</si>
  <si>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</si>
  <si>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</si>
  <si>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</si>
  <si>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</si>
  <si>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</si>
  <si>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</si>
  <si>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</si>
  <si>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</si>
  <si>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</si>
  <si>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</si>
  <si>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</si>
  <si>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</si>
  <si>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</si>
  <si>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</si>
  <si>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</si>
  <si>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</si>
  <si>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</si>
  <si>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</si>
  <si>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</si>
  <si>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</si>
  <si>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</si>
  <si>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</si>
  <si>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</si>
  <si>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</si>
  <si>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</si>
  <si>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</si>
  <si>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</si>
  <si>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</si>
  <si>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</si>
  <si>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</si>
  <si>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</si>
  <si>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</si>
  <si>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</si>
  <si>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</si>
  <si>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</si>
  <si>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</si>
  <si>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</si>
  <si>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</si>
  <si>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</si>
  <si>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</si>
  <si>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</si>
  <si>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</si>
  <si>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</si>
  <si>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</si>
  <si>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</si>
  <si>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</si>
  <si>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</si>
  <si>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</si>
  <si>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</si>
  <si>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</si>
  <si>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</si>
  <si>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</si>
  <si>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</si>
  <si>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</si>
  <si>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</si>
  <si>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</si>
  <si>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</si>
  <si>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</si>
  <si>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</si>
  <si>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</si>
  <si>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</si>
  <si>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</si>
  <si>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</si>
  <si>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</si>
  <si>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</si>
  <si>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</si>
  <si>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</si>
  <si>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</si>
  <si>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</si>
  <si>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</si>
  <si>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</si>
  <si>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</si>
  <si>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</si>
  <si>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</si>
  <si>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</si>
  <si>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</si>
  <si>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</si>
  <si>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</si>
  <si>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</si>
  <si>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</si>
  <si>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</si>
  <si>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</si>
  <si>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</si>
  <si>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</si>
  <si>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</si>
  <si>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</si>
  <si>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</si>
  <si>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</si>
  <si>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</si>
  <si>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</si>
  <si>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</si>
  <si>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</si>
  <si>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</si>
  <si>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</si>
  <si>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</si>
  <si>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</si>
  <si>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</si>
  <si>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</si>
  <si>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</si>
  <si>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</si>
  <si>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</si>
  <si>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</si>
  <si>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</si>
  <si>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</si>
  <si>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</si>
  <si>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</si>
  <si>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</si>
  <si>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</si>
  <si>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</si>
  <si>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</si>
  <si>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</si>
  <si>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</si>
  <si>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</si>
  <si>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</si>
  <si>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</si>
  <si>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</si>
  <si>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</si>
  <si>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</si>
  <si>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</si>
  <si>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</si>
  <si>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</si>
  <si>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</si>
  <si>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</si>
  <si>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</si>
  <si>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</si>
  <si>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</si>
  <si>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</si>
  <si>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</si>
  <si>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</si>
  <si>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</si>
  <si>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</si>
  <si>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</si>
  <si>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</si>
  <si>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</si>
  <si>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</si>
  <si>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</si>
  <si>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</si>
  <si>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</si>
  <si>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</si>
  <si>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</si>
  <si>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</si>
  <si>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</si>
  <si>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</si>
  <si>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</si>
  <si>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</si>
  <si>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</si>
  <si>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</si>
  <si>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</si>
  <si>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</si>
  <si>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</si>
  <si>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</si>
  <si>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</si>
  <si>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</si>
  <si>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</si>
  <si>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</si>
  <si>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</si>
  <si>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</si>
  <si>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</si>
  <si>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</si>
  <si>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</si>
  <si>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</si>
  <si>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</si>
  <si>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</si>
  <si>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</si>
  <si>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</si>
  <si>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</si>
  <si>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</si>
  <si>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</si>
  <si>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</si>
  <si>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</si>
  <si>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</si>
  <si>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</si>
  <si>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</si>
  <si>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</si>
  <si>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</si>
  <si>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</si>
  <si>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</si>
  <si>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</si>
  <si>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</si>
  <si>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</si>
  <si>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</si>
  <si>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</si>
  <si>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</si>
  <si>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</si>
  <si>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</si>
  <si>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</si>
  <si>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</si>
  <si>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</si>
  <si>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</si>
  <si>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</si>
  <si>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</si>
  <si>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</si>
  <si>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</si>
  <si>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</si>
  <si>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</si>
  <si>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</si>
  <si>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</si>
  <si>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</si>
  <si>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</si>
  <si>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</si>
  <si>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</si>
  <si>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</si>
  <si>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</si>
  <si>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</si>
  <si>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</si>
  <si>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</si>
  <si>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</si>
  <si>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</si>
  <si>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</si>
  <si>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</si>
  <si>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</si>
  <si>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</si>
  <si>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</si>
  <si>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</si>
  <si>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</si>
  <si>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</si>
  <si>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</si>
  <si>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</si>
  <si>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</si>
  <si>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</si>
  <si>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</si>
  <si>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</si>
  <si>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</si>
  <si>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</si>
  <si>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</si>
  <si>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</si>
  <si>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</si>
  <si>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</si>
  <si>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</si>
  <si>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</si>
  <si>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</si>
  <si>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</si>
  <si>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</si>
  <si>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</si>
  <si>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</si>
  <si>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</si>
  <si>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</si>
  <si>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</si>
  <si>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</si>
  <si>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</si>
  <si>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</si>
  <si>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</si>
  <si>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</si>
  <si>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</si>
  <si>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</si>
  <si>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</si>
  <si>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</si>
  <si>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</si>
  <si>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</si>
  <si>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</si>
  <si>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</si>
  <si>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</si>
  <si>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</si>
  <si>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</si>
  <si>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</si>
  <si>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</si>
  <si>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</si>
  <si>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</si>
  <si>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</si>
  <si>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</si>
  <si>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</si>
  <si>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</si>
  <si>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</si>
  <si>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</si>
  <si>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</si>
  <si>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</si>
  <si>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</si>
  <si>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</si>
  <si>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</si>
  <si>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</si>
  <si>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</si>
  <si>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</si>
  <si>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</si>
  <si>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</si>
  <si>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</si>
  <si>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</si>
  <si>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</si>
  <si>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</si>
  <si>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</si>
  <si>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</si>
  <si>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</si>
  <si>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</si>
  <si>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</si>
  <si>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</si>
  <si>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</si>
  <si>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</si>
  <si>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</si>
  <si>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</si>
  <si>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</si>
  <si>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</si>
  <si>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</si>
  <si>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</si>
  <si>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</si>
  <si>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</si>
  <si>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</si>
  <si>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</si>
  <si>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</si>
  <si>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</si>
  <si>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</si>
  <si>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</si>
  <si>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</si>
  <si>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</si>
  <si>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</si>
  <si>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</si>
  <si>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</si>
  <si>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</si>
  <si>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</si>
  <si>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</si>
  <si>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</si>
  <si>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</si>
  <si>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</si>
  <si>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</si>
  <si>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</si>
  <si>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</si>
  <si>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</si>
  <si>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</si>
  <si>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</si>
  <si>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</si>
  <si>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</si>
  <si>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</si>
  <si>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</si>
  <si>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</si>
  <si>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</si>
  <si>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</si>
  <si>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</si>
  <si>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</si>
  <si>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</si>
  <si>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</si>
  <si>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</si>
  <si>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</si>
  <si>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</si>
  <si>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</si>
  <si>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</si>
  <si>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</si>
  <si>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</si>
  <si>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</si>
  <si>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</si>
  <si>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</si>
  <si>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</si>
  <si>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</si>
  <si>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</si>
  <si>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</si>
  <si>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</si>
  <si>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</si>
  <si>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</si>
  <si>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</si>
  <si>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</si>
  <si>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</si>
  <si>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</si>
  <si>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</si>
  <si>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</si>
  <si>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</si>
  <si>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</si>
  <si>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</si>
  <si>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</si>
  <si>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</si>
  <si>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</si>
  <si>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</si>
  <si>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</si>
  <si>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</si>
  <si>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</si>
  <si>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</si>
  <si>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</si>
  <si>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</si>
  <si>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</si>
  <si>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</si>
  <si>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</si>
  <si>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</si>
  <si>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</si>
  <si>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</si>
  <si>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</si>
  <si>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</si>
  <si>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</si>
  <si>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</si>
  <si>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</si>
  <si>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</si>
  <si>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</si>
  <si>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</si>
  <si>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</si>
  <si>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</si>
  <si>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</si>
  <si>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</si>
  <si>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</si>
  <si>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</si>
  <si>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</si>
  <si>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</si>
  <si>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</si>
  <si>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</si>
  <si>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</si>
  <si>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</si>
  <si>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</si>
  <si>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</si>
  <si>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</si>
  <si>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</si>
  <si>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</si>
  <si>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</si>
  <si>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</si>
  <si>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</si>
  <si>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</si>
  <si>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</si>
  <si>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</si>
  <si>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</si>
  <si>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</si>
  <si>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</si>
  <si>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</si>
  <si>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</si>
  <si>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</si>
  <si>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</si>
  <si>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</si>
  <si>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</si>
  <si>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</si>
  <si>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</si>
  <si>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</si>
  <si>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</si>
  <si>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</si>
  <si>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</si>
  <si>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</si>
  <si>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</si>
  <si>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</si>
  <si>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</si>
  <si>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</si>
  <si>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</si>
  <si>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</si>
  <si>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</si>
  <si>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</si>
  <si>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</si>
  <si>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</si>
  <si>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</si>
  <si>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</si>
  <si>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</si>
  <si>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</si>
  <si>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</si>
  <si>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</si>
  <si>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</si>
  <si>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</si>
  <si>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</si>
  <si>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</si>
  <si>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</si>
  <si>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</si>
  <si>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</si>
  <si>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</si>
  <si>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</si>
  <si>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</si>
  <si>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</si>
  <si>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</si>
  <si>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</si>
  <si>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</si>
  <si>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</si>
  <si>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</si>
  <si>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</si>
  <si>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</si>
  <si>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</si>
  <si>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</si>
  <si>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</si>
  <si>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</si>
  <si>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</si>
  <si>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</si>
  <si>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</si>
  <si>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</si>
  <si>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</si>
  <si>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</si>
  <si>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</si>
  <si>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</si>
  <si>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</si>
  <si>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</si>
  <si>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</si>
  <si>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</si>
  <si>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</si>
  <si>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</si>
  <si>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</si>
  <si>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</si>
  <si>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</si>
  <si>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</si>
  <si>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</si>
  <si>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</si>
  <si>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</si>
  <si>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</si>
  <si>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</si>
  <si>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</si>
  <si>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</si>
  <si>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</si>
  <si>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</si>
  <si>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</si>
  <si>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</si>
  <si>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</si>
  <si>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</si>
  <si>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</si>
  <si>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</si>
  <si>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</si>
  <si>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</si>
  <si>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</si>
  <si>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</si>
  <si>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</si>
  <si>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</si>
  <si>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</si>
  <si>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</si>
  <si>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</si>
  <si>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</si>
  <si>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</si>
  <si>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</si>
  <si>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</si>
  <si>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</si>
  <si>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</si>
  <si>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</si>
  <si>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</si>
  <si>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</si>
  <si>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</si>
  <si>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</si>
  <si>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</si>
  <si>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</si>
  <si>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</si>
  <si>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</si>
  <si>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</si>
  <si>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</si>
  <si>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</si>
  <si>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</si>
  <si>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</si>
  <si>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</si>
  <si>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</si>
  <si>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</si>
  <si>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</si>
  <si>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</si>
  <si>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</si>
  <si>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</si>
  <si>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</si>
  <si>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</si>
  <si>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</si>
  <si>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</si>
  <si>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</si>
  <si>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</si>
  <si>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</si>
  <si>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</si>
  <si>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</si>
  <si>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</si>
  <si>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</si>
  <si>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</si>
  <si>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</si>
  <si>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</si>
  <si>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</si>
  <si>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</si>
  <si>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</si>
  <si>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</si>
  <si>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</si>
  <si>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</si>
  <si>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</si>
  <si>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</si>
  <si>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</si>
  <si>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</si>
  <si>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</si>
  <si>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</si>
  <si>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</si>
  <si>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</si>
  <si>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</si>
  <si>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</si>
  <si>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</si>
  <si>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</si>
  <si>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</si>
  <si>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</si>
  <si>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</si>
  <si>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</si>
  <si>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</si>
  <si>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</si>
  <si>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</si>
  <si>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</si>
  <si>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</si>
  <si>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</si>
  <si>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</si>
  <si>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</si>
  <si>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</si>
  <si>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</si>
  <si>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</si>
  <si>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</si>
  <si>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</si>
  <si>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</si>
  <si>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</si>
  <si>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</si>
  <si>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</si>
  <si>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</si>
  <si>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</si>
  <si>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</si>
  <si>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</si>
  <si>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</si>
  <si>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</si>
  <si>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</si>
  <si>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</si>
  <si>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</si>
  <si>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</si>
  <si>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</si>
  <si>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</si>
  <si>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</si>
  <si>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</si>
  <si>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</si>
  <si>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</si>
  <si>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</si>
  <si>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</si>
  <si>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</si>
  <si>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</si>
  <si>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</si>
  <si>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</si>
  <si>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</si>
  <si>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</si>
  <si>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</si>
  <si>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</si>
  <si>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</si>
  <si>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</si>
  <si>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</si>
  <si>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</si>
  <si>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</si>
  <si>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</si>
  <si>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</si>
  <si>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</si>
  <si>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</si>
  <si>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</si>
  <si>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</si>
  <si>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</si>
  <si>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</si>
  <si>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</si>
  <si>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</si>
  <si>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</si>
  <si>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</si>
  <si>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</si>
  <si>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</si>
  <si>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</si>
  <si>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</si>
  <si>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</si>
  <si>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</si>
  <si>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</si>
  <si>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</si>
  <si>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</si>
  <si>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</si>
  <si>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</si>
  <si>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</si>
  <si>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</si>
  <si>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</si>
  <si>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</si>
  <si>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</si>
  <si>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</si>
  <si>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</si>
  <si>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</si>
  <si>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</si>
  <si>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</si>
  <si>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</si>
  <si>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</si>
  <si>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</si>
  <si>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</si>
  <si>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</si>
  <si>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</si>
  <si>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</si>
  <si>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</si>
  <si>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</si>
  <si>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</si>
  <si>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</si>
  <si>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</si>
  <si>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</si>
  <si>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</si>
  <si>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</si>
  <si>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</si>
  <si>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</si>
  <si>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</si>
  <si>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</si>
  <si>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</si>
  <si>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</si>
  <si>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</si>
  <si>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</si>
  <si>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</si>
  <si>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</si>
  <si>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</si>
  <si>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</si>
  <si>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</si>
  <si>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</si>
  <si>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</si>
  <si>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</si>
  <si>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</si>
  <si>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</si>
  <si>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</si>
  <si>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</si>
  <si>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</si>
  <si>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</si>
  <si>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</si>
  <si>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</si>
  <si>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</si>
  <si>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</si>
  <si>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</si>
  <si>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</si>
  <si>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</si>
  <si>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</si>
  <si>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</si>
  <si>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</si>
  <si>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</si>
  <si>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</si>
  <si>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</si>
  <si>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</si>
  <si>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</si>
  <si>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</si>
  <si>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</si>
  <si>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</si>
  <si>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</si>
  <si>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</si>
  <si>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</si>
  <si>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</si>
  <si>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</si>
  <si>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</si>
  <si>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</si>
  <si>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</si>
  <si>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</si>
  <si>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</si>
  <si>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</si>
  <si>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</si>
  <si>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</si>
  <si>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</si>
  <si>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</si>
  <si>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</si>
  <si>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</si>
  <si>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</si>
  <si>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</si>
  <si>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</si>
  <si>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</si>
  <si>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</si>
  <si>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</si>
  <si>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</si>
  <si>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</si>
  <si>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</si>
  <si>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</si>
  <si>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</si>
  <si>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</si>
  <si>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</si>
  <si>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</si>
  <si>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</si>
  <si>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</si>
  <si>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</si>
  <si>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</si>
  <si>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</si>
  <si>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</si>
  <si>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</si>
  <si>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</si>
  <si>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</si>
  <si>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</si>
  <si>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</si>
  <si>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</si>
  <si>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</si>
  <si>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</si>
  <si>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</si>
  <si>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</si>
  <si>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</si>
  <si>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</si>
  <si>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</si>
  <si>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</si>
  <si>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</si>
  <si>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</si>
  <si>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</si>
  <si>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</si>
  <si>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</si>
  <si>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</si>
  <si>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</si>
  <si>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</si>
  <si>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</si>
  <si>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</si>
  <si>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</si>
  <si>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</si>
  <si>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</si>
  <si>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</si>
  <si>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</si>
  <si>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</si>
  <si>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</si>
  <si>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</si>
  <si>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</si>
  <si>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</si>
  <si>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</si>
  <si>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</si>
  <si>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</si>
  <si>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</si>
  <si>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</si>
  <si>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</si>
  <si>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</si>
  <si>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</si>
  <si>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</si>
  <si>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</si>
  <si>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</si>
  <si>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</si>
  <si>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</si>
  <si>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</si>
  <si>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</si>
  <si>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</si>
  <si>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</si>
  <si>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</si>
  <si>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</si>
  <si>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</si>
  <si>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</si>
  <si>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</si>
  <si>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</si>
  <si>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</si>
  <si>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</si>
  <si>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</si>
  <si>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</si>
  <si>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</si>
  <si>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</si>
  <si>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</si>
  <si>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</si>
  <si>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</si>
  <si>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</si>
  <si>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</si>
  <si>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</si>
  <si>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</si>
  <si>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</si>
  <si>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</si>
  <si>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</si>
  <si>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</si>
  <si>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</si>
  <si>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</si>
  <si>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</si>
  <si>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</si>
  <si>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</si>
  <si>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</si>
  <si>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</si>
  <si>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</si>
  <si>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</si>
  <si>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</si>
  <si>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</si>
  <si>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</si>
  <si>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</si>
  <si>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</si>
  <si>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</si>
  <si>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</si>
  <si>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</si>
  <si>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</si>
  <si>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</si>
  <si>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</si>
  <si>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</si>
  <si>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</si>
  <si>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</si>
  <si>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</si>
  <si>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</si>
  <si>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</si>
  <si>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</si>
  <si>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</si>
  <si>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</si>
  <si>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</si>
  <si>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</si>
  <si>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</si>
  <si>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</si>
  <si>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</si>
  <si>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</si>
  <si>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</si>
  <si>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</si>
  <si>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</si>
  <si>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</si>
  <si>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</si>
  <si>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</si>
  <si>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</si>
  <si>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</si>
  <si>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</si>
  <si>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</si>
  <si>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</si>
  <si>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</si>
  <si>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</si>
  <si>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</si>
  <si>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</si>
  <si>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</si>
  <si>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</si>
  <si>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</si>
  <si>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</si>
  <si>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</si>
  <si>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</si>
  <si>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</si>
  <si>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</si>
  <si>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</si>
  <si>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</si>
  <si>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</si>
  <si>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</si>
  <si>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</si>
  <si>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</si>
  <si>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</si>
  <si>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</si>
  <si>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</si>
  <si>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</si>
  <si>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</si>
  <si>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</si>
  <si>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</si>
  <si>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</si>
  <si>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</si>
  <si>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</si>
  <si>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</si>
  <si>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</si>
  <si>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</si>
  <si>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</si>
  <si>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</si>
  <si>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</si>
  <si>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</si>
  <si>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</si>
  <si>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</si>
  <si>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</si>
  <si>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</si>
  <si>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</si>
  <si>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</si>
  <si>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</si>
  <si>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</si>
  <si>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</si>
  <si>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</si>
  <si>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</si>
  <si>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</si>
  <si>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</si>
  <si>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</si>
  <si>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</si>
  <si>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</si>
  <si>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</si>
  <si>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</si>
  <si>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</si>
  <si>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</si>
  <si>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</si>
  <si>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</si>
  <si>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</si>
  <si>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</si>
  <si>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</si>
  <si>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</si>
  <si>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</si>
  <si>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</si>
  <si>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</si>
  <si>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</si>
  <si>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</si>
  <si>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</si>
  <si>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</si>
  <si>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</si>
  <si>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</si>
  <si>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</si>
  <si>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</si>
  <si>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</si>
  <si>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</si>
  <si>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</si>
  <si>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</si>
  <si>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</si>
  <si>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</si>
  <si>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</si>
  <si>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</si>
  <si>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</si>
  <si>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</si>
  <si>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</si>
  <si>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</si>
  <si>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</si>
  <si>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</si>
  <si>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</si>
  <si>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</si>
  <si>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</si>
  <si>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</si>
  <si>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</si>
  <si>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</si>
  <si>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</si>
  <si>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</si>
  <si>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</si>
  <si>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</si>
  <si>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</si>
  <si>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</si>
  <si>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</si>
  <si>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</si>
  <si>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</si>
  <si>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</si>
  <si>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</si>
  <si>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</si>
  <si>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</si>
  <si>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</si>
  <si>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</si>
  <si>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</si>
  <si>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</si>
  <si>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</si>
  <si>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</si>
  <si>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</si>
  <si>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</si>
  <si>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</si>
  <si>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</si>
  <si>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</si>
  <si>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</si>
  <si>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</si>
  <si>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</si>
  <si>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</si>
  <si>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</si>
  <si>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</si>
  <si>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</si>
  <si>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</si>
  <si>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</si>
  <si>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</si>
  <si>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</si>
  <si>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</si>
  <si>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</si>
  <si>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</si>
  <si>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</si>
  <si>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</si>
  <si>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</si>
  <si>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</si>
  <si>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</si>
  <si>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</si>
  <si>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</si>
  <si>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</si>
  <si>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</si>
  <si>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</si>
  <si>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</si>
  <si>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</si>
  <si>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</si>
  <si>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</si>
  <si>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</si>
  <si>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</si>
  <si>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</si>
  <si>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</si>
  <si>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</si>
  <si>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</si>
  <si>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</si>
  <si>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</si>
  <si>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</si>
  <si>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</si>
  <si>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</si>
  <si>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</si>
  <si>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</si>
  <si>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</si>
  <si>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</si>
  <si>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</si>
  <si>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</si>
  <si>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</si>
  <si>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</si>
  <si>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</si>
  <si>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</si>
  <si>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</si>
  <si>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</si>
  <si>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</si>
  <si>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</si>
  <si>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</si>
  <si>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</si>
  <si>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</si>
  <si>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</si>
  <si>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</si>
  <si>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</si>
  <si>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</si>
  <si>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</si>
  <si>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</si>
  <si>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</si>
  <si>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</si>
  <si>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</si>
  <si>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</si>
  <si>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</si>
  <si>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</si>
  <si>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</si>
  <si>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</si>
  <si>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</si>
  <si>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</si>
  <si>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</si>
  <si>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</si>
  <si>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</si>
  <si>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</si>
  <si>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</si>
  <si>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</si>
  <si>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</si>
  <si>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</si>
  <si>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</si>
  <si>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</si>
  <si>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</si>
  <si>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</si>
  <si>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</si>
  <si>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</si>
  <si>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</si>
  <si>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</si>
  <si>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</si>
  <si>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</si>
  <si>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</si>
  <si>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</si>
  <si>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</si>
  <si>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</si>
  <si>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</si>
  <si>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</si>
  <si>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</si>
  <si>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</si>
  <si>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</si>
  <si>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</si>
  <si>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</si>
  <si>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</si>
  <si>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</si>
  <si>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</si>
  <si>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</si>
  <si>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</si>
  <si>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</si>
  <si>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</si>
  <si>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</si>
  <si>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</si>
  <si>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</si>
  <si>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</si>
  <si>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</si>
  <si>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</si>
  <si>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</si>
  <si>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</si>
  <si>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</si>
  <si>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</si>
  <si>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</si>
  <si>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</si>
  <si>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</si>
  <si>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</si>
  <si>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</si>
  <si>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</si>
  <si>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</si>
  <si>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</si>
  <si>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</si>
  <si>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</si>
  <si>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</si>
  <si>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</si>
  <si>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</si>
  <si>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</si>
  <si>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</si>
  <si>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</si>
  <si>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</si>
  <si>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</si>
  <si>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</si>
  <si>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</si>
  <si>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</si>
  <si>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</si>
  <si>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</si>
  <si>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</si>
  <si>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</si>
  <si>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</si>
  <si>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</si>
  <si>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</si>
  <si>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</si>
  <si>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</si>
  <si>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</si>
  <si>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</si>
  <si>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</si>
  <si>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</si>
  <si>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</si>
  <si>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</si>
  <si>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</si>
  <si>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</si>
  <si>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</si>
  <si>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</si>
  <si>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</si>
  <si>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</si>
  <si>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</si>
  <si>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</si>
  <si>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</si>
  <si>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</si>
  <si>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</si>
  <si>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</si>
  <si>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</si>
  <si>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</si>
  <si>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</si>
  <si>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</si>
  <si>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</si>
  <si>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</si>
  <si>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</si>
  <si>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</si>
  <si>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</si>
  <si>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</si>
  <si>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</si>
  <si>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</si>
  <si>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</si>
  <si>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</si>
  <si>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</si>
  <si>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</si>
  <si>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</si>
  <si>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</si>
  <si>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</si>
  <si>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</si>
  <si>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</si>
  <si>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</si>
  <si>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</si>
  <si>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</si>
  <si>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</si>
  <si>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</si>
  <si>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</si>
  <si>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</si>
  <si>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</si>
  <si>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</si>
  <si>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</si>
  <si>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</si>
  <si>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</si>
  <si>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</si>
  <si>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</si>
  <si>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</si>
  <si>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</si>
  <si>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</si>
  <si>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</si>
  <si>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</si>
  <si>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</si>
  <si>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</si>
  <si>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</si>
  <si>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</si>
  <si>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</si>
  <si>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</si>
  <si>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</si>
  <si>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</si>
  <si>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</si>
  <si>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</si>
  <si>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</si>
  <si>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</si>
  <si>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</si>
  <si>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</si>
  <si>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</si>
  <si>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</si>
  <si>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</si>
  <si>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</si>
  <si>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</si>
  <si>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</si>
  <si>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</si>
  <si>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</si>
  <si>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</si>
  <si>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</si>
  <si>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</si>
  <si>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</si>
  <si>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</si>
  <si>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</si>
  <si>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</si>
  <si>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</si>
  <si>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</si>
  <si>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</si>
  <si>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</si>
  <si>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</si>
  <si>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</si>
  <si>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</si>
  <si>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</si>
  <si>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</si>
  <si>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</si>
  <si>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</si>
  <si>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</si>
  <si>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</si>
  <si>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</si>
  <si>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</si>
  <si>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</si>
  <si>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</si>
  <si>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</si>
  <si>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</si>
  <si>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</si>
  <si>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</si>
  <si>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</si>
  <si>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</si>
  <si>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</si>
  <si>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</si>
  <si>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</si>
  <si>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</si>
  <si>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</si>
  <si>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</si>
  <si>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</si>
  <si>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</si>
  <si>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</si>
  <si>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</si>
  <si>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</si>
  <si>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</si>
  <si>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</si>
  <si>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</si>
  <si>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</si>
  <si>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</si>
  <si>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</si>
  <si>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</si>
  <si>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</si>
  <si>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</si>
  <si>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</si>
  <si>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</si>
  <si>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</si>
  <si>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</si>
  <si>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</si>
  <si>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</si>
  <si>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</si>
  <si>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</si>
  <si>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</si>
  <si>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</si>
  <si>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</si>
  <si>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</si>
  <si>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</si>
  <si>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</si>
  <si>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</si>
  <si>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</si>
  <si>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</si>
  <si>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</si>
  <si>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</si>
  <si>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</si>
  <si>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</si>
  <si>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</si>
  <si>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</si>
  <si>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</si>
  <si>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</si>
  <si>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</si>
  <si>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</si>
  <si>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</si>
  <si>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</si>
  <si>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</si>
  <si>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</si>
  <si>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</si>
  <si>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</si>
  <si>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</si>
  <si>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</si>
  <si>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</si>
  <si>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</si>
  <si>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</si>
  <si>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</si>
  <si>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</si>
  <si>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</si>
  <si>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</si>
  <si>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</si>
  <si>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</si>
  <si>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</si>
  <si>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</si>
  <si>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</si>
  <si>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</si>
  <si>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</si>
  <si>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</si>
  <si>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</si>
  <si>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</si>
  <si>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</si>
  <si>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</si>
  <si>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</si>
  <si>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</si>
  <si>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</si>
  <si>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</si>
  <si>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</si>
  <si>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</si>
  <si>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</si>
  <si>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</si>
  <si>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</si>
  <si>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</si>
  <si>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</si>
  <si>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</si>
  <si>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</si>
  <si>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</si>
  <si>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</si>
  <si>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</si>
  <si>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</si>
  <si>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</si>
  <si>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</si>
  <si>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</si>
  <si>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</si>
  <si>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</si>
  <si>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</si>
  <si>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</si>
  <si>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</si>
  <si>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</si>
  <si>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</si>
  <si>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</si>
  <si>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</si>
  <si>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</si>
  <si>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</si>
  <si>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</si>
  <si>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</si>
  <si>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</si>
  <si>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</si>
  <si>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</si>
  <si>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</si>
  <si>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</si>
  <si>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</si>
  <si>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</si>
  <si>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</si>
  <si>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</si>
  <si>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</si>
  <si>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</si>
  <si>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</si>
  <si>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</si>
  <si>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</si>
  <si>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</si>
  <si>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</si>
  <si>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</si>
  <si>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</si>
  <si>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</si>
  <si>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</si>
  <si>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</si>
  <si>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</si>
  <si>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</si>
  <si>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</si>
  <si>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</si>
  <si>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</si>
  <si>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</si>
  <si>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</si>
  <si>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</si>
  <si>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</si>
  <si>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</si>
  <si>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</si>
  <si>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</si>
  <si>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</si>
  <si>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</si>
  <si>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</si>
  <si>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</si>
  <si>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</si>
  <si>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</si>
  <si>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</si>
  <si>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</si>
  <si>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</si>
  <si>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</si>
  <si>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</si>
  <si>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</si>
  <si>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</si>
  <si>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</si>
  <si>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</si>
  <si>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</si>
  <si>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</si>
  <si>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</si>
  <si>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</si>
  <si>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</si>
  <si>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</si>
  <si>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</si>
  <si>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</si>
  <si>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</si>
  <si>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</si>
  <si>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</si>
  <si>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</si>
  <si>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</si>
  <si>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</si>
  <si>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</si>
  <si>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</si>
  <si>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</si>
  <si>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</si>
  <si>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</si>
  <si>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</si>
  <si>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</si>
  <si>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</si>
  <si>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</si>
  <si>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</si>
  <si>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</si>
  <si>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</si>
  <si>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</si>
  <si>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</si>
  <si>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</si>
  <si>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</si>
  <si>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</si>
  <si>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</si>
  <si>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</si>
  <si>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</si>
  <si>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</si>
  <si>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</si>
  <si>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</si>
  <si>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</si>
  <si>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</si>
  <si>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</si>
  <si>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</si>
  <si>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</si>
  <si>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</si>
  <si>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</si>
  <si>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</si>
  <si>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</si>
  <si>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</si>
  <si>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</si>
  <si>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</si>
  <si>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</si>
  <si>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</si>
  <si>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</si>
  <si>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</si>
  <si>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</si>
  <si>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</si>
  <si>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</si>
  <si>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</si>
  <si>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</si>
  <si>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</si>
  <si>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</si>
  <si>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</si>
  <si>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</si>
  <si>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</si>
  <si>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</si>
  <si>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</si>
  <si>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</si>
  <si>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</si>
  <si>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</si>
  <si>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</si>
  <si>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</si>
  <si>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</si>
  <si>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</si>
  <si>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</si>
  <si>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</si>
  <si>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</si>
  <si>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</si>
  <si>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</si>
  <si>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</si>
  <si>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</si>
  <si>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</si>
  <si>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</si>
  <si>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</si>
  <si>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</si>
  <si>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</si>
  <si>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</si>
  <si>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</si>
  <si>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</si>
  <si>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</si>
  <si>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</si>
  <si>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</si>
  <si>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</si>
  <si>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</si>
  <si>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</si>
  <si>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</si>
  <si>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</si>
  <si>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</si>
  <si>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</si>
  <si>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</si>
  <si>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</si>
  <si>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</si>
  <si>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</si>
  <si>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</si>
  <si>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</si>
  <si>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</si>
  <si>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</si>
  <si>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</si>
  <si>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</si>
  <si>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</si>
  <si>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</si>
  <si>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</si>
  <si>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</si>
  <si>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</si>
  <si>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</si>
  <si>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</si>
  <si>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</si>
  <si>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</si>
  <si>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</si>
  <si>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</si>
  <si>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</si>
  <si>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</si>
  <si>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</si>
  <si>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</si>
  <si>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</si>
  <si>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</si>
  <si>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</si>
  <si>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</si>
  <si>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</si>
  <si>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</si>
  <si>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</si>
  <si>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</si>
  <si>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</si>
  <si>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</si>
  <si>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</si>
  <si>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</si>
  <si>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</si>
  <si>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</si>
  <si>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</si>
  <si>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</si>
  <si>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</si>
  <si>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</si>
  <si>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</si>
  <si>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</si>
  <si>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</si>
  <si>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</si>
  <si>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</si>
  <si>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</si>
  <si>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</si>
  <si>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</si>
  <si>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</si>
  <si>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</si>
  <si>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</si>
  <si>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</si>
  <si>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</si>
  <si>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</si>
  <si>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</si>
  <si>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</si>
  <si>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</si>
  <si>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</si>
  <si>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</si>
  <si>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</si>
  <si>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</si>
  <si>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</si>
  <si>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</si>
  <si>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</si>
  <si>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</si>
  <si>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</si>
  <si>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</si>
  <si>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</si>
  <si>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</si>
  <si>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</si>
  <si>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</si>
  <si>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</si>
  <si>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</si>
  <si>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</si>
  <si>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</si>
  <si>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</si>
  <si>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</si>
  <si>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</si>
  <si>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</si>
  <si>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</si>
  <si>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</si>
  <si>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</si>
  <si>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</si>
  <si>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</si>
  <si>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</si>
  <si>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</si>
  <si>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</si>
  <si>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</si>
  <si>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</si>
  <si>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</si>
  <si>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</si>
  <si>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</si>
  <si>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</si>
  <si>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</si>
  <si>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</si>
  <si>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</si>
  <si>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</si>
  <si>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</si>
  <si>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</si>
  <si>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</si>
  <si>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</si>
  <si>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</si>
  <si>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</si>
  <si>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</si>
  <si>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</si>
  <si>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</si>
  <si>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</si>
  <si>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</si>
  <si>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</si>
  <si>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</si>
  <si>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</si>
  <si>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</si>
  <si>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</si>
  <si>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</si>
  <si>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</si>
  <si>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</si>
  <si>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</si>
  <si>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</si>
  <si>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</si>
  <si>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</si>
  <si>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</si>
  <si>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</si>
  <si>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</si>
  <si>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</si>
  <si>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</si>
  <si>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</si>
  <si>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</si>
  <si>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</si>
  <si>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</si>
  <si>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</si>
  <si>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</si>
  <si>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</si>
  <si>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</si>
  <si>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</si>
  <si>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</si>
  <si>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</si>
  <si>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</si>
  <si>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</si>
  <si>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</si>
  <si>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</si>
  <si>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</si>
  <si>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</si>
  <si>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</si>
  <si>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</si>
  <si>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</si>
  <si>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</si>
  <si>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</si>
  <si>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</si>
  <si>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</si>
  <si>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</si>
  <si>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</si>
  <si>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</si>
  <si>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</si>
  <si>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</si>
  <si>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</si>
  <si>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</si>
  <si>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</si>
  <si>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</si>
  <si>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</si>
  <si>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</si>
  <si>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</si>
  <si>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</si>
  <si>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</si>
  <si>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</si>
  <si>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</si>
  <si>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</si>
  <si>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</si>
  <si>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</si>
  <si>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</si>
  <si>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</si>
  <si>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</si>
  <si>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</si>
  <si>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</si>
  <si>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</si>
  <si>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</si>
  <si>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</si>
  <si>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</si>
  <si>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</si>
  <si>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</si>
  <si>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</si>
  <si>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</si>
  <si>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</si>
  <si>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</si>
  <si>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</si>
  <si>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</si>
  <si>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</si>
  <si>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</si>
  <si>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</si>
  <si>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</si>
  <si>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</si>
  <si>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</si>
  <si>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</si>
  <si>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</si>
  <si>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</si>
  <si>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</si>
  <si>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</si>
  <si>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</si>
  <si>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</si>
  <si>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</si>
  <si>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</si>
  <si>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</si>
  <si>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</si>
  <si>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</si>
  <si>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</si>
  <si>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</si>
  <si>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</si>
  <si>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</si>
  <si>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</si>
  <si>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</si>
  <si>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</si>
  <si>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</si>
  <si>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</si>
  <si>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</si>
  <si>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</si>
  <si>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</si>
  <si>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</si>
  <si>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</si>
  <si>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</si>
  <si>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</si>
  <si>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</si>
  <si>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</si>
  <si>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</si>
  <si>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</si>
  <si>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</si>
  <si>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</si>
  <si>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</si>
  <si>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</si>
  <si>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</si>
  <si>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</si>
  <si>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</si>
  <si>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</si>
  <si>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</si>
  <si>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</si>
  <si>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</si>
  <si>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</si>
  <si>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</si>
  <si>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</si>
  <si>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</si>
  <si>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</si>
  <si>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</si>
  <si>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</si>
  <si>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</si>
  <si>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</si>
  <si>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</si>
  <si>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</si>
  <si>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</si>
  <si>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</si>
  <si>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</si>
  <si>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</si>
  <si>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</si>
  <si>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</si>
  <si>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</si>
  <si>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</si>
  <si>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</si>
  <si>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</si>
  <si>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</si>
  <si>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</si>
  <si>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</si>
  <si>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</si>
  <si>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</si>
  <si>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</si>
  <si>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</si>
  <si>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</si>
  <si>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</si>
  <si>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</si>
  <si>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</si>
  <si>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</si>
  <si>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</si>
  <si>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</si>
  <si>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</si>
  <si>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</si>
  <si>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</si>
  <si>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</si>
  <si>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</si>
  <si>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</si>
  <si>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</si>
  <si>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</si>
  <si>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</si>
  <si>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</si>
  <si>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</si>
  <si>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</si>
  <si>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</si>
  <si>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</si>
  <si>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</si>
  <si>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</si>
  <si>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</si>
  <si>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</si>
  <si>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</si>
  <si>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</si>
  <si>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</si>
  <si>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</si>
  <si>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</si>
  <si>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</si>
  <si>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</si>
  <si>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</si>
  <si>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</si>
  <si>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</si>
  <si>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</si>
  <si>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</si>
  <si>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</si>
  <si>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</si>
  <si>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</si>
  <si>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</si>
  <si>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</si>
  <si>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</si>
  <si>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</si>
  <si>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</si>
  <si>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</si>
  <si>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</si>
  <si>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</si>
  <si>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</si>
  <si>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</si>
  <si>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</si>
  <si>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</si>
  <si>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</si>
  <si>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</si>
  <si>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</si>
  <si>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</si>
  <si>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</si>
  <si>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</si>
  <si>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</si>
  <si>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</si>
  <si>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</si>
  <si>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</si>
  <si>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</si>
  <si>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</si>
  <si>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</si>
  <si>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</si>
  <si>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</si>
  <si>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</si>
  <si>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</si>
  <si>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</si>
  <si>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</si>
  <si>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</si>
  <si>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</si>
  <si>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</si>
  <si>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</si>
  <si>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</si>
  <si>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</si>
  <si>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</si>
  <si>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</si>
  <si>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</si>
  <si>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</si>
  <si>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</si>
  <si>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</si>
  <si>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</si>
  <si>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</si>
  <si>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</si>
  <si>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</si>
  <si>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</si>
  <si>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</si>
  <si>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</si>
  <si>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</si>
  <si>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</si>
  <si>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</si>
  <si>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</si>
  <si>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</si>
  <si>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</si>
  <si>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</si>
  <si>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</si>
  <si>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</si>
  <si>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</si>
  <si>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</si>
  <si>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</si>
  <si>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</si>
  <si>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</si>
  <si>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</si>
  <si>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</si>
  <si>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</si>
  <si>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</si>
  <si>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</si>
  <si>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</si>
  <si>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</si>
  <si>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</si>
  <si>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</si>
  <si>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</si>
  <si>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</si>
  <si>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</si>
  <si>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</si>
  <si>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</si>
  <si>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</si>
  <si>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</si>
  <si>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</si>
  <si>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</si>
  <si>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</si>
  <si>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</si>
  <si>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</si>
  <si>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</si>
  <si>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</si>
  <si>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</si>
  <si>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</si>
  <si>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</si>
  <si>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</si>
  <si>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</si>
  <si>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</si>
  <si>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</si>
  <si>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</si>
  <si>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</si>
  <si>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</si>
  <si>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</si>
  <si>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</si>
  <si>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</si>
  <si>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</si>
  <si>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</si>
  <si>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</si>
  <si>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</si>
  <si>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</si>
  <si>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</si>
  <si>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</si>
  <si>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</si>
  <si>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</si>
  <si>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</si>
  <si>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</si>
  <si>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</si>
  <si>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</si>
  <si>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</si>
  <si>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</si>
  <si>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</si>
  <si>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</si>
  <si>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</si>
  <si>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</si>
  <si>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</si>
  <si>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</si>
  <si>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</si>
  <si>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</si>
  <si>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</si>
  <si>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</si>
  <si>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</si>
  <si>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</si>
  <si>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</si>
  <si>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</si>
  <si>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</si>
  <si>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</si>
  <si>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</si>
  <si>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</si>
  <si>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</si>
  <si>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</si>
  <si>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</si>
  <si>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</si>
  <si>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</si>
  <si>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</si>
  <si>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</si>
  <si>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</si>
  <si>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</si>
  <si>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</si>
  <si>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</si>
  <si>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</si>
  <si>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</si>
  <si>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</si>
  <si>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</si>
  <si>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</si>
  <si>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</si>
  <si>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</si>
  <si>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</si>
  <si>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</si>
  <si>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</si>
  <si>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</si>
  <si>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</si>
  <si>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</si>
  <si>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</si>
  <si>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</si>
  <si>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</si>
  <si>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</si>
  <si>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</si>
  <si>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</si>
  <si>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</si>
  <si>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</si>
  <si>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</si>
  <si>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</si>
  <si>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</si>
  <si>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</si>
  <si>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</si>
  <si>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</si>
  <si>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</si>
  <si>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</si>
  <si>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</si>
  <si>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</si>
  <si>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</si>
  <si>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</si>
  <si>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</si>
  <si>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</si>
  <si>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</si>
  <si>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</si>
  <si>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</si>
  <si>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</si>
  <si>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</si>
  <si>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</si>
  <si>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</si>
  <si>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</si>
  <si>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</si>
  <si>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</si>
  <si>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</si>
  <si>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</si>
  <si>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</si>
  <si>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</si>
  <si>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</si>
  <si>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</si>
  <si>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</si>
  <si>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</si>
  <si>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</si>
  <si>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</si>
  <si>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</si>
  <si>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</si>
  <si>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</si>
  <si>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</si>
  <si>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</si>
  <si>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</si>
  <si>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</si>
  <si>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</si>
  <si>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</si>
  <si>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</si>
  <si>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</si>
  <si>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</si>
  <si>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</si>
  <si>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</si>
  <si>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</si>
  <si>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</si>
  <si>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</si>
  <si>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</si>
  <si>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</si>
  <si>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</si>
  <si>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</si>
  <si>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</si>
  <si>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</si>
  <si>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</si>
  <si>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</si>
  <si>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</si>
  <si>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</si>
  <si>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</si>
  <si>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</si>
  <si>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</si>
  <si>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</si>
  <si>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</si>
  <si>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</si>
  <si>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</si>
  <si>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</si>
  <si>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</si>
  <si>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</si>
  <si>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</si>
  <si>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</si>
  <si>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</si>
  <si>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</si>
  <si>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</si>
  <si>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</si>
  <si>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</si>
  <si>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</si>
  <si>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</si>
  <si>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</si>
  <si>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</si>
  <si>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</si>
  <si>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</si>
  <si>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</si>
  <si>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</si>
  <si>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</si>
  <si>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</si>
  <si>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</si>
  <si>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</si>
  <si>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</si>
  <si>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</si>
  <si>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</si>
  <si>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</si>
  <si>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</si>
  <si>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</si>
  <si>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</si>
  <si>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</si>
  <si>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</si>
  <si>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</si>
  <si>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</si>
  <si>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</si>
  <si>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</si>
  <si>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</si>
  <si>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</si>
  <si>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</si>
  <si>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</si>
  <si>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</si>
  <si>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</si>
  <si>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</si>
  <si>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</si>
  <si>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</si>
  <si>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</si>
  <si>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</si>
  <si>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</si>
  <si>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</si>
  <si>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</si>
  <si>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</si>
  <si>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</si>
  <si>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</si>
  <si>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</si>
  <si>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</si>
  <si>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</si>
  <si>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</si>
  <si>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</si>
  <si>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</si>
  <si>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</si>
  <si>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</si>
  <si>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</si>
  <si>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</si>
  <si>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</si>
  <si>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</si>
  <si>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</si>
  <si>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</si>
  <si>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</si>
  <si>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</si>
  <si>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</si>
  <si>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</si>
  <si>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</si>
  <si>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</si>
  <si>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</si>
  <si>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</si>
  <si>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</si>
  <si>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</si>
  <si>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</si>
  <si>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</si>
  <si>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</si>
  <si>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</si>
  <si>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</si>
  <si>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</si>
  <si>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</si>
  <si>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</si>
  <si>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</si>
  <si>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</si>
  <si>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</si>
  <si>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</si>
  <si>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</si>
  <si>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</si>
  <si>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</si>
  <si>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</si>
  <si>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</si>
  <si>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</si>
  <si>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</si>
  <si>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</si>
  <si>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</si>
  <si>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</si>
  <si>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</si>
  <si>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</si>
  <si>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</si>
  <si>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</si>
  <si>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</si>
  <si>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</si>
  <si>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</si>
  <si>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</si>
  <si>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</si>
  <si>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</si>
  <si>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</si>
  <si>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</si>
  <si>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</si>
  <si>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</si>
  <si>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</si>
  <si>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</si>
  <si>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</si>
  <si>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</si>
  <si>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</si>
  <si>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</si>
  <si>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</si>
  <si>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</si>
  <si>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</si>
  <si>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</si>
  <si>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</si>
  <si>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</si>
  <si>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</si>
  <si>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</si>
  <si>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</si>
  <si>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</si>
  <si>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</si>
  <si>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</si>
  <si>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</si>
  <si>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</si>
  <si>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</si>
  <si>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</si>
  <si>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</si>
  <si>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</si>
  <si>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</si>
  <si>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</si>
  <si>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</si>
  <si>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</si>
  <si>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</si>
  <si>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</si>
  <si>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</si>
  <si>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</si>
  <si>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</si>
  <si>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</si>
  <si>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</si>
  <si>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</si>
  <si>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</si>
  <si>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</si>
  <si>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</si>
  <si>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</si>
  <si>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</si>
  <si>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</si>
  <si>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</si>
  <si>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</si>
  <si>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</si>
  <si>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</si>
  <si>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</si>
  <si>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</si>
  <si>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</si>
  <si>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</si>
  <si>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</si>
  <si>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</si>
  <si>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</si>
  <si>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</si>
  <si>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</si>
  <si>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</si>
  <si>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</si>
  <si>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</si>
  <si>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</si>
  <si>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</si>
  <si>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</si>
  <si>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</si>
  <si>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</si>
  <si>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</si>
  <si>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</si>
  <si>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</si>
  <si>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</si>
  <si>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</si>
  <si>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</si>
  <si>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</si>
  <si>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</si>
  <si>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</si>
  <si>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</si>
  <si>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</si>
  <si>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</si>
  <si>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</si>
  <si>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</si>
  <si>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</si>
  <si>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</si>
  <si>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</si>
  <si>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</si>
  <si>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</si>
  <si>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</si>
  <si>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</si>
  <si>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</si>
  <si>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</si>
  <si>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</si>
  <si>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</si>
  <si>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</si>
  <si>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</si>
  <si>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</si>
  <si>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</si>
  <si>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</si>
  <si>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</si>
  <si>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</si>
  <si>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</si>
  <si>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</si>
  <si>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</si>
  <si>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</si>
  <si>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</si>
  <si>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</si>
  <si>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</si>
  <si>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</si>
  <si>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</si>
  <si>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</si>
  <si>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</si>
  <si>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</si>
  <si>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</si>
  <si>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</si>
  <si>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</si>
  <si>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</si>
  <si>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</si>
  <si>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</si>
  <si>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</si>
  <si>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</si>
  <si>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</si>
  <si>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</si>
  <si>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</si>
  <si>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</si>
  <si>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</si>
  <si>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</si>
  <si>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</si>
  <si>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</si>
  <si>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</si>
  <si>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</si>
  <si>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</si>
  <si>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</si>
  <si>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</si>
  <si>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</si>
  <si>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</si>
  <si>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</si>
  <si>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</si>
  <si>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</si>
  <si>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</si>
  <si>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</si>
  <si>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</si>
  <si>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</si>
  <si>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</si>
  <si>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</si>
  <si>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</si>
  <si>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</si>
  <si>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</si>
  <si>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</si>
  <si>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</si>
  <si>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</si>
  <si>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</si>
  <si>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</si>
  <si>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</si>
  <si>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</si>
  <si>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</si>
  <si>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</si>
  <si>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</si>
  <si>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</si>
  <si>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</si>
  <si>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</si>
  <si>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</si>
  <si>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</si>
  <si>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</si>
  <si>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</si>
  <si>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</si>
  <si>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</si>
  <si>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</si>
  <si>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</si>
  <si>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</si>
  <si>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</si>
  <si>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</si>
  <si>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</si>
  <si>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</si>
  <si>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</si>
  <si>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</si>
  <si>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</si>
  <si>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</si>
  <si>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</si>
  <si>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</si>
  <si>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</si>
  <si>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</si>
  <si>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</si>
  <si>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</si>
  <si>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</si>
  <si>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</si>
  <si>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</si>
  <si>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</si>
  <si>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</si>
  <si>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</si>
  <si>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</si>
  <si>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</si>
  <si>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</si>
  <si>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</si>
  <si>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</si>
  <si>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</si>
  <si>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</si>
  <si>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</si>
  <si>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</si>
  <si>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</si>
  <si>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</si>
  <si>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</si>
  <si>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</si>
  <si>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</si>
  <si>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</si>
  <si>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</si>
  <si>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</si>
  <si>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</si>
  <si>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</si>
  <si>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</si>
  <si>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</si>
  <si>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</si>
  <si>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</si>
  <si>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</si>
  <si>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</si>
  <si>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</si>
  <si>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</si>
  <si>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</si>
  <si>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</si>
  <si>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</si>
  <si>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</si>
  <si>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</si>
  <si>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</si>
  <si>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</si>
  <si>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</si>
  <si>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</si>
  <si>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</si>
  <si>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</si>
  <si>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</si>
  <si>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</si>
  <si>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</si>
  <si>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</si>
  <si>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</si>
  <si>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</si>
  <si>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</si>
  <si>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</si>
  <si>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</si>
  <si>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</si>
  <si>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</si>
  <si>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</si>
  <si>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</si>
  <si>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</si>
  <si>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</si>
  <si>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</si>
  <si>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</si>
  <si>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</si>
  <si>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</si>
  <si>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</si>
  <si>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</si>
  <si>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</si>
  <si>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</si>
  <si>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</si>
  <si>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</si>
  <si>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</si>
  <si>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</si>
  <si>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</si>
  <si>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</si>
  <si>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</si>
  <si>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</si>
  <si>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</si>
  <si>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</si>
  <si>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</si>
  <si>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</si>
  <si>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</si>
  <si>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</si>
  <si>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</si>
  <si>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</si>
  <si>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</si>
  <si>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</si>
  <si>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</si>
  <si>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</si>
  <si>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</si>
  <si>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</si>
  <si>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</si>
  <si>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</si>
  <si>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</si>
  <si>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</si>
  <si>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</si>
  <si>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</si>
  <si>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</si>
  <si>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</si>
  <si>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</si>
  <si>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</si>
  <si>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</si>
  <si>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</si>
  <si>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</si>
  <si>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</si>
  <si>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</si>
  <si>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</si>
  <si>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</si>
  <si>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</si>
  <si>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</si>
  <si>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</si>
  <si>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</si>
  <si>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</si>
  <si>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</si>
  <si>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</si>
  <si>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</si>
  <si>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</si>
  <si>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</si>
  <si>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</si>
  <si>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</si>
  <si>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</si>
  <si>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</si>
  <si>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</si>
  <si>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</si>
  <si>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</si>
  <si>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</si>
  <si>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</si>
  <si>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</si>
  <si>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</si>
  <si>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</si>
  <si>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</si>
  <si>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</si>
  <si>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</si>
  <si>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</si>
  <si>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</si>
  <si>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</si>
  <si>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</si>
  <si>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</si>
  <si>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</si>
  <si>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</si>
  <si>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</si>
  <si>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</si>
  <si>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</si>
  <si>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</si>
  <si>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</si>
  <si>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</si>
  <si>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</si>
  <si>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</si>
  <si>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</si>
  <si>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</si>
  <si>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</si>
  <si>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</si>
  <si>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</si>
  <si>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</si>
  <si>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</si>
  <si>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</si>
  <si>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</si>
  <si>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</si>
  <si>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</si>
  <si>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</si>
  <si>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</si>
  <si>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</si>
  <si>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</si>
  <si>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</si>
  <si>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</si>
  <si>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</si>
  <si>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</si>
  <si>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</si>
  <si>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</si>
  <si>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</si>
  <si>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</si>
  <si>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</si>
  <si>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</si>
  <si>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</si>
  <si>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</si>
  <si>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</si>
  <si>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</si>
  <si>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</si>
  <si>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</si>
  <si>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</si>
  <si>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</si>
  <si>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</si>
  <si>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</si>
  <si>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</si>
  <si>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</si>
  <si>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</si>
  <si>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</si>
  <si>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</si>
  <si>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</si>
  <si>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</si>
  <si>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</si>
  <si>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</si>
  <si>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</si>
  <si>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</si>
  <si>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</si>
  <si>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</si>
  <si>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</si>
  <si>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</si>
  <si>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</si>
  <si>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</si>
  <si>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</si>
  <si>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</si>
  <si>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</si>
  <si>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</si>
  <si>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</si>
  <si>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</si>
  <si>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</si>
  <si>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</si>
  <si>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</si>
  <si>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</si>
  <si>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</si>
  <si>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</si>
  <si>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</si>
  <si>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</si>
  <si>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</si>
  <si>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</si>
  <si>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</si>
  <si>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</si>
  <si>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</si>
  <si>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</si>
  <si>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</si>
  <si>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</si>
  <si>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</si>
  <si>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</si>
  <si>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</si>
  <si>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</si>
  <si>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</si>
  <si>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</si>
  <si>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</si>
  <si>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</si>
  <si>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</si>
  <si>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</si>
  <si>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</si>
  <si>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</si>
  <si>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</si>
  <si>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</si>
  <si>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</si>
  <si>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</si>
  <si>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</si>
  <si>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</si>
  <si>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</si>
  <si>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</si>
  <si>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</si>
  <si>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</si>
  <si>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</si>
  <si>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</si>
  <si>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</si>
  <si>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</si>
  <si>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</si>
  <si>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</si>
  <si>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</si>
  <si>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</si>
  <si>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</si>
  <si>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</si>
  <si>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</si>
  <si>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</si>
  <si>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</si>
  <si>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</si>
  <si>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</si>
  <si>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</si>
  <si>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</si>
  <si>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</si>
  <si>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</si>
  <si>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</si>
  <si>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</si>
  <si>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</si>
  <si>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</si>
  <si>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</si>
  <si>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</si>
  <si>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</si>
  <si>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</si>
  <si>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</si>
  <si>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</si>
  <si>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</si>
  <si>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</si>
  <si>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</si>
  <si>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</si>
  <si>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</si>
  <si>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</si>
  <si>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</si>
  <si>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</si>
  <si>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</si>
  <si>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</si>
  <si>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</si>
  <si>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</si>
  <si>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</si>
  <si>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</si>
  <si>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</si>
  <si>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</si>
  <si>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</si>
  <si>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</si>
  <si>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</si>
  <si>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</si>
  <si>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</si>
  <si>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</si>
  <si>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</si>
  <si>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</si>
  <si>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</si>
  <si>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</si>
  <si>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</si>
  <si>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</si>
  <si>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</si>
  <si>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</si>
  <si>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</si>
  <si>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</si>
  <si>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</si>
  <si>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</si>
  <si>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</si>
  <si>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</si>
  <si>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</si>
  <si>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</si>
  <si>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</si>
  <si>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</si>
  <si>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</si>
  <si>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</si>
  <si>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</si>
  <si>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</si>
  <si>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</si>
  <si>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</si>
  <si>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</si>
  <si>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</si>
  <si>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</si>
  <si>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</si>
  <si>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</si>
  <si>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</si>
  <si>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</si>
  <si>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</si>
  <si>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</si>
  <si>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</si>
  <si>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</si>
  <si>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</si>
  <si>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</si>
  <si>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</si>
  <si>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</si>
  <si>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</si>
  <si>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</si>
  <si>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</si>
  <si>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</si>
  <si>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</si>
  <si>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</si>
  <si>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</si>
  <si>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</si>
  <si>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</si>
  <si>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</si>
  <si>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</si>
  <si>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</si>
  <si>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</si>
  <si>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</si>
  <si>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</si>
  <si>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</si>
  <si>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</si>
  <si>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</si>
  <si>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</si>
  <si>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</si>
  <si>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</si>
  <si>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</si>
  <si>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</si>
  <si>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</si>
  <si>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</si>
  <si>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</si>
  <si>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</si>
  <si>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</si>
  <si>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</si>
  <si>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</si>
  <si>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</si>
  <si>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</si>
  <si>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</si>
  <si>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</si>
  <si>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</si>
  <si>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</si>
  <si>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</si>
  <si>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</si>
  <si>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</si>
  <si>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</si>
  <si>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</si>
  <si>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</si>
  <si>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</si>
  <si>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</si>
  <si>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</si>
  <si>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</si>
  <si>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</si>
  <si>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</si>
  <si>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</si>
  <si>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</si>
  <si>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</si>
  <si>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</si>
  <si>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</si>
  <si>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</si>
  <si>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</si>
  <si>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</si>
  <si>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</si>
  <si>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</si>
  <si>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</si>
  <si>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</si>
  <si>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</si>
  <si>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</si>
  <si>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</si>
  <si>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</si>
  <si>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</si>
  <si>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</si>
  <si>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</si>
  <si>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</si>
  <si>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</si>
  <si>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</si>
  <si>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</si>
  <si>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</si>
  <si>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</si>
  <si>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</si>
  <si>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</si>
  <si>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</si>
  <si>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</si>
  <si>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</si>
  <si>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</si>
  <si>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</si>
  <si>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</si>
  <si>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</si>
  <si>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</si>
  <si>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</si>
  <si>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</si>
  <si>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</si>
  <si>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</si>
  <si>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</si>
  <si>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</si>
  <si>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</si>
  <si>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</si>
  <si>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</si>
  <si>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</si>
  <si>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</si>
  <si>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</si>
  <si>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</si>
  <si>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</si>
  <si>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</si>
  <si>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</si>
  <si>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</si>
  <si>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</si>
  <si>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</si>
  <si>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</si>
  <si>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</si>
  <si>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</si>
  <si>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</si>
  <si>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</si>
  <si>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</si>
  <si>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</si>
  <si>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</si>
  <si>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</si>
  <si>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</si>
  <si>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</si>
  <si>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</si>
  <si>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</si>
  <si>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</si>
  <si>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</si>
  <si>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</si>
  <si>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</si>
  <si>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</si>
  <si>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</si>
  <si>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</si>
  <si>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</si>
  <si>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</si>
  <si>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</si>
  <si>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</si>
  <si>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</si>
  <si>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</si>
  <si>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</si>
  <si>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</si>
  <si>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</si>
  <si>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</si>
  <si>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</si>
  <si>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</si>
  <si>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</si>
  <si>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</si>
  <si>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</si>
  <si>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</si>
  <si>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</si>
  <si>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</si>
  <si>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</si>
  <si>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</si>
  <si>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</si>
  <si>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</si>
  <si>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</si>
  <si>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</si>
  <si>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</si>
  <si>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</si>
  <si>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</si>
  <si>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</si>
  <si>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</si>
  <si>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</si>
  <si>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</si>
  <si>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</si>
  <si>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</si>
  <si>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</si>
  <si>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</si>
  <si>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</si>
  <si>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</si>
  <si>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</si>
  <si>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</si>
  <si>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</si>
  <si>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</si>
  <si>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</si>
  <si>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</si>
  <si>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</si>
  <si>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</si>
  <si>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</si>
  <si>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</si>
  <si>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</si>
  <si>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</si>
  <si>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</si>
  <si>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</si>
  <si>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</si>
  <si>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</si>
  <si>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</si>
  <si>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</si>
  <si>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</si>
  <si>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</si>
  <si>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</si>
  <si>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</si>
  <si>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</si>
  <si>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</si>
  <si>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</si>
  <si>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</si>
  <si>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</si>
  <si>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</si>
  <si>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</si>
  <si>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</si>
  <si>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</si>
  <si>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</si>
  <si>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</si>
  <si>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</si>
  <si>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</si>
  <si>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</si>
  <si>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</si>
  <si>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</si>
  <si>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</si>
  <si>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</si>
  <si>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</si>
  <si>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</si>
  <si>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</si>
  <si>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</si>
  <si>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</si>
  <si>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</si>
  <si>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</si>
  <si>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</si>
  <si>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</si>
  <si>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</si>
  <si>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</si>
  <si>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</si>
  <si>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</si>
  <si>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</si>
  <si>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</si>
  <si>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</si>
  <si>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</si>
  <si>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</si>
  <si>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</si>
  <si>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</si>
  <si>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</si>
  <si>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</si>
  <si>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</si>
  <si>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</si>
  <si>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</si>
  <si>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</si>
  <si>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</si>
  <si>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</si>
  <si>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</si>
  <si>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</si>
  <si>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</si>
  <si>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</si>
  <si>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</si>
  <si>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</si>
  <si>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</si>
  <si>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</si>
  <si>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</si>
  <si>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</si>
  <si>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</si>
  <si>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</si>
  <si>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</si>
  <si>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</si>
  <si>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</si>
  <si>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</si>
  <si>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</si>
  <si>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</si>
  <si>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</si>
  <si>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</si>
  <si>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</si>
  <si>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</si>
  <si>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</si>
  <si>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</si>
  <si>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</si>
  <si>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</si>
  <si>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</si>
  <si>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</si>
  <si>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</si>
  <si>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</si>
  <si>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</si>
  <si>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</si>
  <si>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</si>
  <si>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</si>
  <si>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</si>
  <si>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</si>
  <si>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</si>
  <si>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</si>
  <si>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</si>
  <si>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</si>
  <si>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</si>
  <si>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</si>
  <si>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</si>
  <si>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</si>
  <si>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</si>
  <si>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</si>
  <si>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</si>
  <si>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</si>
  <si>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</si>
  <si>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</si>
  <si>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</si>
  <si>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</si>
  <si>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</si>
  <si>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</si>
  <si>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</si>
  <si>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</si>
  <si>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</si>
  <si>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</si>
  <si>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</si>
  <si>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</si>
  <si>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</si>
  <si>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</si>
  <si>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</si>
  <si>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</si>
  <si>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</si>
  <si>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</si>
  <si>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</si>
  <si>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</si>
  <si>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</si>
  <si>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</si>
  <si>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</si>
  <si>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</si>
  <si>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</si>
  <si>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</si>
  <si>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</si>
  <si>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</si>
  <si>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</si>
  <si>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</si>
  <si>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</si>
  <si>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</si>
  <si>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</si>
  <si>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</si>
  <si>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</si>
  <si>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</si>
  <si>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</si>
  <si>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</si>
  <si>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</si>
  <si>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</si>
  <si>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</si>
  <si>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</si>
  <si>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</si>
  <si>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</si>
  <si>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</si>
  <si>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</si>
  <si>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</si>
  <si>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</si>
  <si>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</si>
  <si>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</si>
  <si>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</si>
  <si>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</si>
  <si>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</si>
  <si>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</si>
  <si>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</si>
  <si>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</si>
  <si>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</si>
  <si>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</si>
  <si>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</si>
  <si>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</si>
  <si>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</si>
  <si>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</si>
  <si>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</si>
  <si>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</si>
  <si>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</si>
  <si>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</si>
  <si>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</si>
  <si>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</si>
  <si>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</si>
  <si>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</si>
  <si>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</si>
  <si>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</si>
  <si>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</si>
  <si>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</si>
  <si>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</si>
  <si>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</si>
  <si>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</si>
  <si>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</si>
  <si>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</si>
  <si>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</si>
  <si>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</si>
  <si>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</si>
  <si>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</si>
  <si>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</si>
  <si>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</si>
  <si>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</si>
  <si>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</si>
  <si>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</si>
  <si>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</si>
  <si>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</si>
  <si>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</si>
  <si>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</si>
  <si>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</si>
  <si>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</si>
  <si>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</si>
  <si>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</si>
  <si>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</si>
  <si>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</si>
  <si>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</si>
  <si>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</si>
  <si>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</si>
  <si>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</si>
  <si>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</si>
  <si>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</si>
  <si>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</si>
  <si>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</si>
  <si>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</si>
  <si>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</si>
  <si>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</si>
  <si>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</si>
  <si>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</si>
  <si>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</si>
  <si>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</si>
  <si>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</si>
  <si>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</si>
  <si>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</si>
  <si>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</si>
  <si>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</si>
  <si>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</si>
  <si>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</si>
  <si>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</si>
  <si>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</si>
  <si>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</si>
  <si>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</si>
  <si>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</si>
  <si>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</si>
  <si>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</si>
  <si>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</si>
  <si>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</si>
  <si>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</si>
  <si>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</si>
  <si>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</si>
  <si>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</si>
  <si>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</si>
  <si>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</si>
  <si>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</si>
  <si>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</si>
  <si>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</si>
  <si>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</si>
  <si>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</si>
  <si>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</si>
  <si>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</si>
  <si>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</si>
  <si>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</si>
  <si>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</si>
  <si>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</si>
  <si>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</si>
  <si>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</si>
  <si>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</si>
  <si>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</si>
  <si>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</si>
  <si>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</si>
  <si>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</si>
  <si>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</si>
  <si>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</si>
  <si>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</si>
  <si>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</si>
  <si>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</si>
  <si>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</si>
  <si>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</si>
  <si>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</si>
  <si>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</si>
  <si>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</si>
  <si>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</si>
  <si>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</si>
  <si>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</si>
  <si>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</si>
  <si>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</si>
  <si>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</si>
  <si>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</si>
  <si>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</si>
  <si>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</si>
  <si>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</si>
  <si>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</si>
  <si>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</si>
  <si>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</si>
  <si>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</si>
  <si>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</si>
  <si>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</si>
  <si>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</si>
  <si>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</si>
  <si>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</si>
  <si>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</si>
  <si>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</si>
  <si>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</si>
  <si>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</si>
  <si>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</si>
  <si>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</si>
  <si>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</si>
  <si>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</si>
  <si>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</si>
  <si>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</si>
  <si>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</si>
  <si>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</si>
  <si>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</si>
  <si>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</si>
  <si>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</si>
  <si>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</si>
  <si>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</si>
  <si>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</si>
  <si>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</si>
  <si>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</si>
  <si>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</si>
  <si>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</si>
  <si>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</si>
  <si>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</si>
  <si>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</si>
  <si>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</si>
  <si>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</si>
  <si>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</si>
  <si>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</si>
  <si>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</si>
  <si>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</si>
  <si>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</si>
  <si>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</si>
  <si>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</si>
  <si>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</si>
  <si>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</si>
  <si>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</si>
  <si>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</si>
  <si>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</si>
  <si>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</si>
  <si>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</si>
  <si>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</si>
  <si>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</si>
  <si>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</si>
  <si>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</si>
  <si>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</si>
  <si>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</si>
  <si>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</si>
  <si>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</si>
  <si>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</si>
  <si>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</si>
  <si>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</si>
  <si>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</si>
  <si>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</si>
  <si>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</si>
  <si>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</si>
  <si>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</si>
  <si>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</si>
  <si>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</si>
  <si>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</si>
  <si>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</si>
  <si>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</si>
  <si>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</si>
  <si>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</si>
  <si>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</si>
  <si>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</si>
  <si>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</si>
  <si>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</si>
  <si>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</si>
  <si>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</si>
  <si>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</si>
  <si>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</si>
  <si>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</si>
  <si>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</si>
  <si>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</si>
  <si>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</si>
  <si>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</si>
  <si>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</si>
  <si>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</si>
  <si>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</si>
  <si>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</si>
  <si>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</si>
  <si>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</si>
  <si>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</si>
  <si>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</si>
  <si>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</si>
  <si>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</si>
  <si>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</si>
  <si>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</si>
  <si>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</si>
  <si>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</si>
  <si>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</si>
  <si>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</si>
  <si>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</si>
  <si>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</si>
  <si>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</si>
  <si>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</si>
  <si>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</si>
  <si>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</si>
  <si>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</si>
  <si>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</si>
  <si>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</si>
  <si>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</si>
  <si>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</si>
  <si>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</si>
  <si>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</si>
  <si>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</si>
  <si>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</si>
  <si>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</si>
  <si>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</si>
  <si>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</si>
  <si>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</si>
  <si>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</si>
  <si>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</si>
  <si>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</si>
  <si>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</si>
  <si>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</si>
  <si>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</si>
  <si>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</si>
  <si>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</si>
  <si>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</si>
  <si>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</si>
  <si>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</si>
  <si>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</si>
  <si>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</si>
  <si>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</si>
  <si>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</si>
  <si>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</si>
  <si>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</si>
  <si>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</si>
  <si>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</si>
  <si>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</si>
  <si>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</si>
  <si>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</si>
  <si>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</si>
  <si>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</si>
  <si>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</si>
  <si>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</si>
  <si>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</si>
  <si>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</si>
  <si>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</si>
  <si>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</si>
  <si>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</si>
  <si>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</si>
  <si>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</si>
  <si>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</si>
  <si>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</si>
  <si>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</si>
  <si>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</si>
  <si>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</si>
  <si>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</si>
  <si>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</si>
  <si>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</si>
  <si>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</si>
  <si>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</si>
  <si>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</si>
  <si>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</si>
  <si>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</si>
  <si>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</si>
  <si>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</si>
  <si>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</si>
  <si>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</si>
  <si>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</si>
  <si>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</si>
  <si>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</si>
  <si>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</si>
  <si>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</si>
  <si>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</si>
  <si>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</si>
  <si>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</si>
  <si>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</si>
  <si>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</si>
  <si>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</si>
  <si>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</si>
  <si>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</si>
  <si>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</si>
  <si>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</si>
  <si>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</si>
  <si>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</si>
  <si>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</si>
  <si>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</si>
  <si>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</si>
  <si>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</si>
  <si>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</si>
  <si>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</si>
  <si>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</si>
  <si>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</si>
  <si>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</si>
  <si>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</si>
  <si>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</si>
  <si>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</si>
  <si>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</si>
  <si>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</si>
  <si>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</si>
  <si>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</si>
  <si>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</si>
  <si>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</si>
  <si>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</si>
  <si>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</si>
  <si>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</si>
  <si>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</si>
  <si>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</si>
  <si>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</si>
  <si>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</si>
  <si>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</si>
  <si>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</si>
  <si>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</si>
  <si>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</si>
  <si>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</si>
  <si>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</si>
  <si>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</si>
  <si>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</si>
  <si>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</si>
  <si>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</si>
  <si>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</si>
  <si>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</si>
  <si>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</si>
  <si>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</si>
  <si>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</si>
  <si>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</si>
  <si>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</si>
  <si>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</si>
  <si>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</si>
  <si>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</si>
  <si>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</si>
  <si>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</si>
  <si>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</si>
  <si>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</si>
  <si>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</si>
  <si>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</si>
  <si>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</si>
  <si>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</si>
  <si>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</si>
  <si>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</si>
  <si>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</si>
  <si>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</si>
  <si>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</si>
  <si>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</si>
  <si>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</si>
  <si>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</si>
  <si>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</si>
  <si>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</si>
  <si>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</si>
  <si>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</si>
  <si>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</si>
  <si>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</si>
  <si>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</si>
  <si>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</si>
  <si>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</si>
  <si>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</si>
  <si>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</si>
  <si>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</si>
  <si>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</si>
  <si>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</si>
  <si>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</si>
  <si>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</si>
  <si>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</si>
  <si>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</si>
  <si>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</si>
  <si>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</si>
  <si>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</si>
  <si>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</si>
  <si>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</si>
  <si>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</si>
  <si>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</si>
  <si>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</si>
  <si>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</si>
  <si>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</si>
  <si>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</si>
  <si>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</si>
  <si>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</si>
  <si>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</si>
  <si>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</si>
  <si>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</si>
  <si>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</si>
  <si>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</si>
  <si>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</si>
  <si>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</si>
  <si>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</si>
  <si>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</si>
  <si>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</si>
  <si>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</si>
  <si>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</si>
  <si>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</si>
  <si>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</si>
  <si>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</si>
  <si>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</si>
  <si>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</si>
  <si>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</si>
  <si>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</si>
  <si>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</si>
  <si>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</si>
  <si>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</si>
  <si>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</si>
  <si>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</si>
  <si>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</si>
  <si>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</si>
  <si>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</si>
  <si>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</si>
  <si>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</si>
  <si>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</si>
  <si>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</si>
  <si>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</si>
  <si>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</si>
  <si>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</si>
  <si>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</si>
  <si>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</si>
  <si>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</si>
  <si>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</si>
  <si>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</si>
  <si>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</si>
  <si>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</si>
  <si>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</si>
  <si>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</si>
  <si>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</si>
  <si>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</si>
  <si>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</si>
  <si>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</si>
  <si>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</si>
  <si>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</si>
  <si>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</si>
  <si>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</si>
  <si>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</si>
  <si>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</si>
  <si>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</si>
  <si>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</si>
  <si>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</si>
  <si>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</si>
  <si>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</si>
  <si>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</si>
  <si>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</si>
  <si>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</si>
  <si>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</si>
  <si>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</si>
  <si>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</si>
  <si>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</si>
  <si>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</si>
  <si>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</si>
  <si>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</si>
  <si>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</si>
  <si>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</si>
  <si>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</si>
  <si>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</si>
  <si>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</si>
  <si>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</si>
  <si>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</si>
  <si>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</si>
  <si>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</si>
  <si>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</si>
  <si>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</si>
  <si>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</si>
  <si>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</si>
  <si>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</si>
  <si>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</si>
  <si>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</si>
  <si>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</si>
  <si>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</si>
  <si>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</si>
  <si>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</si>
  <si>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</si>
  <si>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</si>
  <si>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</si>
  <si>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</si>
  <si>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</si>
  <si>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</si>
  <si>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</si>
  <si>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</si>
  <si>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</si>
  <si>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</si>
  <si>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</si>
  <si>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</si>
  <si>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</si>
  <si>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</si>
  <si>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</si>
  <si>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</si>
  <si>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</si>
  <si>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</si>
  <si>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</si>
  <si>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</si>
  <si>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</si>
  <si>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</si>
  <si>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</si>
  <si>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</si>
  <si>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</si>
  <si>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</si>
  <si>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</si>
  <si>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</si>
  <si>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</si>
  <si>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</si>
  <si>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</si>
  <si>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</si>
  <si>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</si>
  <si>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</si>
  <si>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</si>
  <si>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</si>
  <si>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</si>
  <si>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</si>
  <si>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</si>
  <si>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</si>
  <si>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</si>
  <si>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</si>
  <si>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</si>
  <si>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</si>
  <si>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</si>
  <si>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</si>
  <si>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</si>
  <si>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</si>
  <si>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</si>
  <si>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</si>
  <si>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</si>
  <si>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</si>
  <si>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</si>
  <si>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</si>
  <si>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</si>
  <si>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</si>
  <si>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</si>
  <si>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</si>
  <si>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</si>
  <si>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</si>
  <si>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</si>
  <si>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</si>
  <si>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</si>
  <si>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</si>
  <si>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</si>
  <si>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</si>
  <si>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</si>
  <si>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</si>
  <si>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</si>
  <si>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</si>
  <si>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</si>
  <si>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</si>
  <si>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</si>
  <si>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</si>
  <si>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</si>
  <si>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</si>
  <si>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</si>
  <si>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</si>
  <si>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</si>
  <si>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</si>
  <si>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</si>
  <si>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</si>
  <si>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</si>
  <si>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</si>
  <si>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</si>
  <si>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</si>
  <si>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</si>
  <si>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</si>
  <si>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</si>
  <si>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</si>
  <si>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</si>
  <si>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</si>
  <si>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</si>
  <si>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</si>
  <si>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</si>
  <si>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</si>
  <si>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</si>
  <si>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</si>
  <si>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</si>
  <si>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</si>
  <si>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</si>
  <si>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</si>
  <si>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</si>
  <si>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</si>
  <si>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</si>
  <si>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</si>
  <si>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</si>
  <si>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</si>
  <si>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</si>
  <si>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</si>
  <si>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</si>
  <si>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</si>
  <si>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</si>
  <si>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</si>
  <si>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</si>
  <si>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</si>
  <si>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</si>
  <si>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</si>
  <si>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</si>
  <si>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</si>
  <si>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</si>
  <si>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</si>
  <si>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</si>
  <si>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</si>
  <si>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</si>
  <si>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</si>
  <si>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</si>
  <si>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</si>
  <si>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</si>
  <si>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</si>
  <si>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</si>
  <si>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</si>
  <si>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</si>
  <si>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</si>
  <si>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</si>
  <si>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</si>
  <si>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</si>
  <si>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</si>
  <si>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</si>
  <si>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</si>
  <si>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</si>
  <si>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</si>
  <si>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</si>
  <si>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</si>
  <si>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</si>
  <si>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</si>
  <si>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</si>
  <si>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</si>
  <si>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</si>
  <si>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</si>
  <si>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</si>
  <si>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</si>
  <si>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</si>
  <si>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</si>
  <si>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</si>
  <si>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</si>
  <si>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</si>
  <si>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</si>
  <si>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</si>
  <si>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</si>
  <si>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</si>
  <si>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</si>
  <si>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</si>
  <si>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</si>
  <si>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</si>
  <si>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</si>
  <si>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</si>
  <si>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</si>
  <si>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</si>
  <si>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</si>
  <si>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</si>
  <si>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</si>
  <si>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</si>
  <si>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</si>
  <si>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</si>
  <si>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</si>
  <si>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</si>
  <si>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</si>
  <si>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</si>
  <si>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</si>
  <si>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</si>
  <si>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</si>
  <si>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</si>
  <si>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</si>
  <si>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</si>
  <si>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</si>
  <si>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</si>
  <si>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</si>
  <si>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</si>
  <si>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</si>
  <si>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</si>
  <si>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</si>
  <si>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</si>
  <si>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</si>
  <si>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</si>
  <si>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</si>
  <si>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</si>
  <si>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</si>
  <si>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</si>
  <si>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</si>
  <si>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</si>
  <si>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</si>
  <si>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</si>
  <si>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</si>
  <si>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</si>
  <si>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</si>
  <si>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</si>
  <si>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</si>
  <si>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</si>
  <si>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</si>
  <si>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</si>
  <si>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</si>
  <si>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</si>
  <si>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</si>
  <si>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</si>
  <si>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</si>
  <si>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</si>
  <si>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</si>
  <si>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</si>
  <si>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</si>
  <si>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</si>
  <si>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</si>
  <si>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</si>
  <si>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</si>
  <si>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</si>
  <si>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</si>
  <si>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</si>
  <si>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</si>
  <si>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</si>
  <si>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</si>
  <si>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</si>
  <si>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</si>
  <si>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</si>
  <si>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</si>
  <si>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</si>
  <si>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</si>
  <si>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</si>
  <si>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</si>
  <si>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</si>
  <si>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</si>
  <si>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</si>
  <si>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</si>
  <si>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</si>
  <si>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</si>
  <si>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</si>
  <si>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</si>
  <si>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</si>
  <si>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</si>
  <si>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</si>
  <si>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</si>
  <si>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</si>
  <si>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</si>
  <si>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</si>
  <si>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</si>
  <si>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</si>
  <si>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</si>
  <si>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</si>
  <si>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</si>
  <si>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</si>
  <si>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</si>
  <si>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</si>
  <si>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</si>
  <si>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</si>
  <si>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</si>
  <si>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</si>
  <si>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</si>
  <si>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</si>
  <si>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</si>
  <si>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</si>
  <si>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</si>
  <si>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</si>
  <si>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</si>
  <si>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</si>
  <si>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</si>
  <si>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</si>
  <si>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</si>
  <si>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</si>
  <si>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</si>
  <si>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</si>
  <si>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</si>
  <si>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</si>
  <si>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</si>
  <si>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</si>
  <si>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</si>
  <si>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</si>
  <si>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</si>
  <si>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</si>
  <si>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</si>
  <si>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</si>
  <si>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</si>
  <si>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</si>
  <si>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</si>
  <si>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</si>
  <si>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</si>
  <si>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</si>
  <si>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</si>
  <si>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</si>
  <si>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</si>
  <si>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</si>
  <si>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</si>
  <si>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</si>
  <si>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</si>
  <si>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</si>
  <si>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</si>
  <si>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</si>
  <si>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</si>
  <si>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</si>
  <si>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</si>
  <si>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</si>
  <si>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</si>
  <si>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</si>
  <si>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</si>
  <si>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</si>
  <si>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</si>
  <si>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</si>
  <si>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</si>
  <si>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</si>
  <si>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</si>
  <si>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</si>
  <si>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</si>
  <si>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</si>
  <si>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</si>
  <si>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</si>
  <si>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</si>
  <si>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</si>
  <si>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</si>
  <si>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</si>
  <si>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</si>
  <si>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</si>
  <si>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</si>
  <si>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</si>
  <si>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</si>
  <si>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</si>
  <si>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</si>
  <si>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</si>
  <si>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</si>
  <si>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</si>
  <si>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</si>
  <si>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</si>
  <si>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</si>
  <si>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</si>
  <si>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</si>
  <si>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</si>
  <si>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</si>
  <si>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</si>
  <si>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</si>
  <si>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</si>
  <si>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</si>
  <si>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</si>
  <si>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</si>
  <si>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</si>
  <si>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</si>
  <si>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</si>
  <si>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</si>
  <si>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</si>
  <si>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</si>
  <si>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</si>
  <si>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</si>
  <si>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</si>
  <si>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</si>
  <si>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</si>
  <si>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</si>
  <si>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</si>
  <si>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</si>
  <si>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</si>
  <si>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</si>
  <si>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</si>
  <si>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</si>
  <si>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</si>
  <si>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</si>
  <si>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</si>
  <si>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</si>
  <si>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</si>
  <si>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</si>
  <si>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</si>
  <si>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</si>
  <si>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</si>
  <si>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</si>
  <si>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</si>
  <si>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</si>
  <si>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</si>
  <si>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</si>
  <si>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</si>
  <si>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</si>
  <si>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</si>
  <si>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</si>
  <si>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</si>
  <si>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</si>
  <si>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</si>
  <si>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</si>
  <si>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</si>
  <si>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</si>
  <si>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</si>
  <si>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</si>
  <si>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</si>
  <si>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</si>
  <si>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</si>
  <si>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</si>
  <si>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</si>
  <si>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</si>
  <si>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</si>
  <si>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</si>
  <si>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</si>
  <si>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</si>
  <si>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</si>
  <si>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</si>
  <si>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</si>
  <si>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</si>
  <si>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</si>
  <si>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</si>
  <si>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</si>
  <si>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</si>
  <si>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</si>
  <si>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</si>
  <si>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</si>
  <si>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</si>
  <si>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</si>
  <si>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</si>
  <si>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</si>
  <si>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</si>
  <si>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</si>
  <si>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</si>
  <si>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</si>
  <si>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</si>
  <si>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</si>
  <si>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</si>
  <si>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</si>
  <si>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</si>
  <si>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</si>
  <si>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</si>
  <si>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</si>
  <si>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</si>
  <si>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</si>
  <si>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</si>
  <si>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</si>
  <si>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</si>
  <si>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</si>
  <si>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</si>
  <si>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</si>
  <si>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</si>
  <si>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</si>
  <si>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</si>
  <si>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</si>
  <si>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</si>
  <si>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</si>
  <si>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</si>
  <si>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</si>
  <si>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</si>
  <si>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</si>
  <si>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</si>
  <si>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</si>
  <si>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</si>
  <si>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</si>
  <si>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</si>
  <si>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</si>
  <si>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</si>
  <si>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</si>
  <si>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</si>
  <si>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</si>
  <si>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</si>
  <si>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</si>
  <si>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</si>
  <si>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</si>
  <si>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</si>
  <si>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</si>
  <si>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</si>
  <si>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</si>
  <si>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</si>
  <si>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</si>
  <si>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</si>
  <si>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</si>
  <si>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</si>
  <si>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</si>
  <si>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</si>
  <si>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</si>
  <si>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</si>
  <si>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</si>
  <si>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</si>
  <si>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</si>
  <si>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</si>
  <si>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</si>
  <si>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</si>
  <si>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</si>
  <si>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</si>
  <si>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</si>
  <si>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</si>
  <si>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</si>
  <si>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</si>
  <si>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</si>
  <si>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</si>
  <si>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</si>
  <si>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</si>
  <si>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</si>
  <si>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</si>
  <si>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</si>
  <si>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</si>
  <si>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</si>
  <si>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</si>
  <si>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</si>
  <si>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</si>
  <si>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</si>
  <si>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</si>
  <si>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</si>
  <si>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</si>
  <si>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</si>
  <si>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</si>
  <si>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</si>
  <si>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</si>
  <si>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</si>
  <si>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</si>
  <si>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</si>
  <si>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</si>
  <si>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</si>
  <si>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</si>
  <si>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</si>
  <si>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</si>
  <si>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</si>
  <si>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</si>
  <si>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</si>
  <si>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</si>
  <si>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</si>
  <si>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</si>
  <si>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</si>
  <si>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</si>
  <si>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</si>
  <si>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</si>
  <si>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</si>
  <si>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</si>
  <si>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</si>
  <si>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</si>
  <si>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</si>
  <si>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</si>
  <si>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</si>
  <si>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</si>
  <si>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</si>
  <si>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</si>
  <si>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</si>
  <si>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</si>
  <si>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</si>
  <si>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</si>
  <si>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</si>
  <si>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</si>
  <si>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</si>
  <si>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</si>
  <si>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</si>
  <si>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</si>
  <si>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</si>
  <si>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</si>
  <si>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</si>
  <si>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</si>
  <si>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</si>
  <si>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</si>
  <si>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</si>
  <si>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</si>
  <si>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</si>
  <si>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</si>
  <si>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</si>
  <si>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</si>
  <si>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</si>
  <si>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</si>
  <si>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</si>
  <si>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</si>
  <si>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</si>
  <si>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</si>
  <si>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</si>
  <si>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</si>
  <si>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</si>
  <si>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</si>
  <si>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</si>
  <si>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</si>
  <si>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</si>
  <si>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</si>
  <si>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</si>
  <si>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</si>
  <si>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</si>
  <si>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</si>
  <si>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</si>
  <si>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</si>
  <si>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</si>
  <si>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</si>
  <si>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</si>
  <si>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</si>
  <si>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</si>
  <si>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</si>
  <si>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</si>
  <si>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</si>
  <si>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</si>
  <si>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</si>
  <si>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</si>
  <si>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</si>
  <si>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</si>
  <si>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</si>
  <si>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</si>
  <si>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</si>
  <si>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</si>
  <si>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</si>
  <si>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</si>
  <si>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</si>
  <si>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</si>
  <si>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</si>
  <si>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</si>
  <si>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</si>
  <si>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</si>
  <si>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</si>
  <si>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</si>
  <si>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</si>
  <si>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</si>
  <si>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</si>
  <si>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</si>
  <si>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</si>
  <si>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</si>
  <si>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</si>
  <si>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</si>
  <si>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</si>
  <si>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</si>
  <si>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</si>
  <si>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</si>
  <si>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</si>
  <si>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</si>
  <si>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</si>
  <si>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</si>
  <si>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</si>
  <si>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</si>
  <si>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</si>
  <si>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</si>
  <si>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</si>
  <si>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</si>
  <si>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</si>
  <si>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</si>
  <si>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</si>
  <si>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</si>
  <si>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</si>
  <si>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</si>
  <si>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</si>
  <si>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</si>
  <si>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</si>
  <si>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</si>
  <si>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</si>
  <si>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</si>
  <si>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</si>
  <si>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</si>
  <si>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</si>
  <si>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</si>
  <si>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</si>
  <si>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</si>
  <si>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</si>
  <si>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</si>
  <si>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</si>
  <si>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</si>
  <si>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</si>
  <si>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</si>
  <si>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</si>
  <si>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</si>
  <si>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</si>
  <si>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</si>
  <si>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</si>
  <si>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</si>
  <si>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</si>
  <si>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</si>
  <si>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</si>
  <si>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</si>
  <si>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</si>
  <si>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</si>
  <si>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</si>
  <si>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</si>
  <si>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</si>
  <si>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</si>
  <si>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</si>
  <si>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</si>
  <si>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</si>
  <si>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</si>
  <si>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</si>
  <si>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</si>
  <si>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</si>
  <si>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</si>
  <si>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</si>
  <si>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</si>
  <si>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</si>
  <si>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</si>
  <si>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</si>
  <si>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</si>
  <si>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</si>
  <si>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</si>
  <si>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</si>
  <si>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</si>
  <si>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</si>
  <si>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</si>
  <si>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</si>
  <si>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</si>
  <si>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</si>
  <si>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</si>
  <si>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</si>
  <si>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</si>
  <si>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</si>
  <si>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</si>
  <si>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</si>
  <si>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</si>
  <si>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</si>
  <si>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</si>
  <si>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</si>
  <si>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</si>
  <si>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</si>
  <si>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</si>
  <si>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</si>
  <si>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</si>
  <si>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</si>
  <si>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</si>
  <si>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</si>
  <si>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</si>
  <si>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</si>
  <si>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</si>
  <si>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</si>
  <si>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</si>
  <si>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</si>
  <si>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</si>
  <si>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</si>
  <si>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</si>
  <si>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</si>
  <si>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</si>
  <si>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</si>
  <si>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</si>
  <si>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</si>
  <si>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</si>
  <si>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</si>
  <si>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</si>
  <si>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</si>
  <si>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</si>
  <si>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</si>
  <si>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</si>
  <si>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</si>
  <si>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</si>
  <si>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</si>
  <si>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</si>
  <si>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</si>
  <si>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</si>
  <si>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</si>
  <si>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</si>
  <si>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</si>
  <si>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</si>
  <si>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</si>
  <si>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</si>
  <si>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</si>
  <si>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</si>
  <si>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</si>
  <si>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</si>
  <si>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</si>
  <si>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</si>
  <si>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</si>
  <si>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</si>
  <si>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</si>
  <si>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</si>
  <si>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</si>
  <si>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</si>
  <si>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</si>
  <si>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</si>
  <si>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</si>
  <si>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</si>
  <si>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</si>
  <si>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</si>
  <si>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</si>
  <si>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</si>
  <si>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</si>
  <si>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</si>
  <si>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</si>
  <si>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</si>
  <si>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</si>
  <si>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</si>
  <si>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</si>
  <si>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</si>
  <si>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</si>
  <si>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</si>
  <si>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</si>
  <si>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</si>
  <si>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</si>
  <si>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</si>
  <si>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</si>
  <si>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</si>
  <si>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</si>
  <si>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</si>
  <si>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</si>
  <si>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</si>
  <si>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</si>
  <si>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</si>
  <si>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</si>
  <si>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</si>
  <si>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</si>
  <si>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</si>
  <si>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</si>
  <si>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</si>
  <si>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</si>
  <si>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</si>
  <si>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</si>
  <si>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</si>
  <si>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</si>
  <si>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</si>
  <si>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</si>
  <si>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</si>
  <si>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</si>
  <si>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</si>
  <si>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</si>
  <si>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</si>
  <si>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</si>
  <si>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</si>
  <si>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</si>
  <si>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</si>
  <si>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</si>
  <si>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</si>
  <si>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</si>
  <si>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</si>
  <si>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</si>
  <si>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</si>
  <si>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</si>
  <si>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</si>
  <si>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</si>
  <si>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</si>
  <si>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</si>
  <si>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</si>
  <si>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</si>
  <si>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</si>
  <si>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</si>
  <si>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</si>
  <si>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</si>
  <si>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</si>
  <si>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</si>
  <si>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</si>
  <si>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</si>
  <si>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</si>
  <si>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</si>
  <si>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</si>
  <si>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</si>
  <si>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</si>
  <si>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</si>
  <si>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</si>
  <si>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</si>
  <si>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</si>
  <si>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</si>
  <si>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</si>
  <si>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</si>
  <si>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</si>
  <si>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</si>
  <si>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</si>
  <si>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</si>
  <si>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</si>
  <si>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</si>
  <si>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</si>
  <si>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</si>
  <si>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</si>
  <si>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</si>
  <si>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</si>
  <si>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</si>
  <si>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</si>
  <si>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</si>
  <si>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</si>
  <si>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</si>
  <si>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</si>
  <si>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</si>
  <si>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</si>
  <si>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</si>
  <si>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</si>
  <si>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</si>
  <si>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</si>
  <si>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</si>
  <si>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</si>
  <si>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</si>
  <si>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</si>
  <si>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</si>
  <si>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</si>
  <si>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</si>
  <si>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</si>
  <si>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</si>
  <si>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</si>
  <si>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</si>
  <si>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</si>
  <si>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</si>
  <si>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</si>
  <si>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</si>
  <si>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</si>
  <si>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</si>
  <si>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</si>
  <si>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</si>
  <si>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</si>
  <si>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</si>
  <si>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</si>
  <si>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</si>
  <si>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</si>
  <si>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</si>
  <si>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</si>
  <si>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</si>
  <si>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</si>
  <si>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</si>
  <si>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</si>
  <si>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</si>
  <si>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</si>
  <si>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</si>
  <si>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</si>
  <si>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</si>
  <si>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</si>
  <si>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</si>
  <si>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</si>
  <si>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</si>
  <si>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</si>
  <si>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</si>
  <si>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</si>
  <si>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</si>
  <si>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</si>
  <si>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</si>
  <si>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</si>
  <si>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</si>
  <si>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</si>
  <si>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</si>
  <si>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</si>
  <si>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</si>
  <si>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</si>
  <si>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</si>
  <si>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</si>
  <si>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</si>
  <si>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</si>
  <si>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</si>
  <si>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</si>
  <si>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</si>
  <si>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</si>
  <si>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</si>
  <si>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</si>
  <si>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</si>
  <si>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</si>
  <si>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</si>
  <si>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</si>
  <si>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</si>
  <si>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</si>
  <si>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</si>
  <si>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</si>
  <si>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</si>
  <si>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</si>
  <si>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</si>
  <si>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</si>
  <si>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</si>
  <si>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</si>
  <si>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</si>
  <si>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</si>
  <si>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</si>
  <si>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</si>
  <si>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</si>
  <si>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</si>
  <si>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</si>
  <si>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</si>
  <si>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</si>
  <si>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</si>
  <si>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</si>
  <si>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</si>
  <si>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</si>
  <si>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</si>
  <si>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</si>
  <si>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</si>
  <si>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</si>
  <si>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</si>
  <si>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</si>
  <si>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</si>
  <si>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</si>
  <si>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</si>
  <si>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</si>
  <si>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</si>
  <si>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</si>
  <si>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</si>
  <si>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</si>
  <si>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</si>
  <si>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</si>
  <si>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</si>
  <si>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</si>
  <si>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</si>
  <si>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</si>
  <si>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</si>
  <si>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</si>
  <si>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</si>
  <si>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</si>
  <si>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</si>
  <si>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</si>
  <si>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</si>
  <si>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</si>
  <si>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</si>
  <si>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</si>
  <si>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</si>
  <si>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</si>
  <si>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</si>
  <si>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</si>
  <si>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</si>
  <si>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</si>
  <si>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</si>
  <si>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</si>
  <si>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</si>
  <si>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</si>
  <si>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</si>
  <si>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</si>
  <si>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</si>
  <si>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</si>
  <si>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</si>
  <si>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</si>
  <si>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</si>
  <si>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</si>
  <si>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</si>
  <si>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</si>
  <si>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</si>
  <si>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</si>
  <si>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</si>
  <si>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</si>
  <si>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</si>
  <si>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</si>
  <si>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</si>
  <si>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</si>
  <si>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</si>
  <si>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</si>
  <si>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</si>
  <si>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</si>
  <si>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</si>
  <si>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</si>
  <si>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</si>
  <si>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</si>
  <si>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</si>
  <si>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</si>
  <si>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</si>
  <si>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</si>
  <si>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</si>
  <si>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</si>
  <si>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</si>
  <si>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</si>
  <si>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</si>
  <si>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</si>
  <si>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</si>
  <si>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</si>
  <si>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</si>
  <si>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</si>
  <si>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</si>
  <si>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</si>
  <si>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</si>
  <si>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</si>
  <si>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</si>
  <si>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</si>
  <si>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</si>
  <si>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</si>
  <si>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</si>
  <si>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</si>
  <si>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</si>
  <si>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</si>
  <si>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</si>
  <si>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</si>
  <si>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</si>
  <si>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</si>
  <si>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</si>
  <si>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</si>
  <si>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</si>
  <si>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</si>
  <si>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</si>
  <si>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</si>
  <si>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</si>
  <si>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</si>
  <si>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</si>
  <si>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</si>
  <si>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</si>
  <si>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</si>
  <si>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</si>
  <si>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</si>
  <si>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</si>
  <si>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</si>
  <si>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</si>
  <si>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</si>
  <si>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</si>
  <si>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</si>
  <si>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</si>
  <si>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</si>
  <si>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</si>
  <si>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</si>
  <si>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</si>
  <si>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</si>
  <si>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</si>
  <si>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</si>
  <si>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</si>
  <si>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</si>
  <si>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</si>
  <si>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</si>
  <si>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</si>
  <si>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</si>
  <si>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</si>
  <si>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</si>
  <si>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</si>
  <si>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</si>
  <si>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</si>
  <si>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</si>
  <si>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</si>
  <si>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</si>
  <si>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</si>
  <si>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</si>
  <si>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</si>
  <si>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</si>
  <si>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</si>
  <si>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</si>
  <si>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</si>
  <si>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</si>
  <si>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</si>
  <si>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</si>
  <si>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</si>
  <si>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</si>
  <si>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</si>
  <si>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</si>
  <si>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</si>
  <si>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</si>
  <si>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</si>
  <si>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</si>
  <si>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</si>
  <si>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</si>
  <si>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</si>
  <si>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</si>
  <si>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</si>
  <si>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</si>
  <si>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</si>
  <si>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</si>
  <si>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</si>
  <si>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</si>
  <si>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</si>
  <si>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</si>
  <si>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</si>
  <si>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</si>
  <si>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</si>
  <si>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</si>
  <si>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</si>
  <si>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</si>
  <si>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</si>
  <si>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</si>
  <si>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</si>
  <si>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</si>
  <si>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</si>
  <si>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</si>
  <si>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</si>
  <si>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</si>
  <si>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</si>
  <si>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</si>
  <si>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</si>
  <si>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</si>
  <si>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</si>
  <si>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</si>
  <si>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</si>
  <si>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</si>
  <si>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</si>
  <si>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</si>
  <si>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</si>
  <si>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</si>
  <si>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</si>
  <si>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</si>
  <si>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</si>
  <si>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</si>
  <si>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</si>
  <si>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</si>
  <si>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</si>
  <si>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</si>
  <si>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</si>
  <si>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</si>
  <si>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</si>
  <si>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</si>
  <si>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</si>
  <si>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</si>
  <si>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</si>
  <si>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</si>
  <si>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</si>
  <si>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</si>
  <si>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</si>
  <si>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</si>
  <si>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</si>
  <si>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</si>
  <si>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</si>
  <si>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</si>
  <si>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</si>
  <si>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</si>
  <si>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</si>
  <si>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</si>
  <si>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</si>
  <si>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</si>
  <si>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</si>
  <si>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</si>
  <si>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</si>
  <si>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</si>
  <si>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</si>
  <si>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</si>
  <si>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</si>
  <si>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</si>
  <si>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</si>
  <si>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</si>
  <si>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</si>
  <si>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</si>
  <si>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</si>
  <si>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</si>
  <si>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</si>
  <si>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</si>
  <si>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</si>
  <si>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</si>
  <si>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</si>
  <si>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</si>
  <si>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</si>
  <si>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</si>
  <si>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</si>
  <si>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</si>
  <si>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</si>
  <si>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</si>
  <si>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</si>
  <si>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</si>
  <si>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</si>
  <si>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</si>
  <si>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</si>
  <si>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</si>
  <si>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</si>
  <si>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</si>
  <si>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</si>
  <si>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</si>
  <si>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</si>
  <si>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</si>
  <si>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</si>
  <si>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</si>
  <si>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</si>
  <si>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</si>
  <si>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</si>
  <si>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</si>
  <si>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</si>
  <si>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</si>
  <si>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</si>
  <si>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</si>
  <si>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</si>
  <si>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</si>
  <si>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</si>
  <si>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</si>
  <si>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</si>
  <si>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</si>
  <si>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</si>
  <si>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</si>
  <si>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</si>
  <si>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</si>
  <si>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</si>
  <si>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</si>
  <si>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</si>
  <si>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</si>
  <si>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</si>
  <si>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</si>
  <si>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</si>
  <si>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</si>
  <si>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</si>
  <si>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</si>
  <si>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</si>
  <si>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</si>
  <si>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</si>
  <si>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</si>
  <si>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</si>
  <si>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</si>
  <si>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</si>
  <si>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</si>
  <si>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</si>
  <si>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</si>
  <si>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</si>
  <si>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</si>
  <si>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</si>
  <si>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</si>
  <si>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</si>
  <si>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</si>
  <si>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</si>
  <si>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</si>
  <si>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</si>
  <si>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</si>
  <si>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</si>
  <si>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</si>
  <si>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</si>
  <si>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</si>
  <si>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</si>
  <si>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</si>
  <si>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</si>
  <si>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</si>
  <si>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</si>
  <si>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</si>
  <si>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</si>
  <si>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</si>
  <si>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</si>
  <si>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</si>
  <si>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</si>
  <si>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</si>
  <si>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</si>
  <si>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</si>
  <si>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</si>
  <si>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</si>
  <si>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</si>
  <si>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</si>
  <si>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</si>
  <si>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</si>
  <si>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</si>
  <si>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</si>
  <si>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</si>
  <si>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</si>
  <si>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</si>
  <si>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</si>
  <si>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</si>
  <si>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</si>
  <si>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</si>
  <si>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</si>
  <si>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</si>
  <si>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</si>
  <si>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</si>
  <si>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</si>
  <si>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</si>
  <si>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</si>
  <si>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</si>
  <si>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</si>
  <si>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</si>
  <si>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</si>
  <si>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</si>
  <si>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</si>
  <si>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</si>
  <si>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</si>
  <si>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</si>
  <si>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</si>
  <si>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</si>
  <si>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</si>
  <si>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</si>
  <si>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</si>
  <si>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</si>
  <si>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</si>
  <si>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</si>
  <si>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</si>
  <si>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</si>
  <si>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</si>
  <si>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</si>
  <si>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</si>
  <si>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</si>
  <si>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</si>
  <si>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</si>
  <si>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</si>
  <si>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</si>
  <si>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</si>
  <si>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</si>
  <si>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</si>
  <si>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</si>
  <si>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</si>
  <si>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</si>
  <si>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</si>
  <si>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</si>
  <si>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</si>
  <si>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</si>
  <si>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</si>
  <si>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</si>
  <si>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</si>
  <si>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</si>
  <si>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</si>
  <si>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</si>
  <si>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</si>
  <si>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</si>
  <si>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</si>
  <si>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</si>
  <si>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</si>
  <si>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</si>
  <si>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</si>
  <si>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</si>
  <si>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</si>
  <si>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</si>
  <si>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</si>
  <si>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</si>
  <si>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</si>
  <si>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</si>
  <si>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</si>
  <si>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</si>
  <si>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</si>
  <si>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</si>
  <si>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</si>
  <si>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</si>
  <si>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</si>
  <si>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</si>
  <si>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</si>
  <si>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</si>
  <si>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</si>
  <si>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</si>
  <si>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</si>
  <si>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</si>
  <si>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</si>
  <si>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</si>
  <si>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</si>
  <si>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</si>
  <si>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</si>
  <si>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</si>
  <si>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</si>
  <si>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</si>
  <si>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</si>
  <si>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</si>
  <si>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</si>
  <si>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</si>
  <si>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</si>
  <si>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</si>
  <si>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</si>
  <si>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</si>
  <si>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</si>
  <si>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</si>
  <si>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</si>
  <si>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</si>
  <si>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</si>
  <si>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</si>
  <si>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</si>
  <si>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</si>
  <si>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</si>
  <si>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</si>
  <si>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</si>
  <si>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</si>
  <si>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</si>
  <si>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</si>
  <si>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</si>
  <si>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</si>
  <si>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</si>
  <si>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</si>
  <si>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</si>
  <si>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</si>
  <si>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</si>
  <si>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</si>
  <si>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</si>
  <si>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</si>
  <si>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</si>
  <si>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</si>
  <si>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</si>
  <si>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</si>
  <si>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</si>
  <si>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</si>
  <si>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</si>
  <si>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</si>
  <si>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</si>
  <si>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</si>
  <si>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</si>
  <si>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</si>
  <si>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</si>
  <si>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</si>
  <si>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</si>
  <si>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</si>
  <si>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</si>
  <si>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</si>
  <si>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</si>
  <si>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</si>
  <si>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</si>
  <si>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</si>
  <si>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</si>
  <si>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</si>
  <si>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</si>
  <si>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</si>
  <si>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</si>
  <si>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</si>
  <si>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</si>
  <si>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</si>
  <si>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</si>
  <si>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</si>
  <si>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</si>
  <si>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</si>
  <si>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</si>
  <si>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</si>
  <si>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</si>
  <si>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</si>
  <si>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</si>
  <si>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</si>
  <si>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</si>
  <si>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</si>
  <si>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</si>
  <si>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</si>
  <si>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</si>
  <si>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</si>
  <si>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</si>
  <si>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</si>
  <si>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</si>
  <si>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</si>
  <si>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</si>
  <si>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</si>
  <si>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</si>
  <si>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</si>
  <si>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</si>
  <si>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</si>
  <si>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</si>
  <si>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</si>
  <si>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</si>
  <si>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</si>
  <si>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</si>
  <si>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</si>
  <si>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</si>
  <si>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</si>
  <si>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</si>
  <si>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</si>
  <si>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</si>
  <si>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</si>
  <si>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</si>
  <si>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</si>
  <si>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</si>
  <si>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</si>
  <si>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</si>
  <si>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</si>
  <si>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</si>
  <si>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</si>
  <si>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</si>
  <si>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</si>
  <si>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</si>
  <si>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</si>
  <si>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</si>
  <si>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</si>
  <si>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</si>
  <si>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</si>
  <si>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</si>
  <si>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</si>
  <si>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</si>
  <si>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</si>
  <si>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</si>
  <si>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</si>
  <si>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</si>
  <si>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</si>
  <si>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</si>
  <si>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</si>
  <si>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</si>
  <si>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</si>
  <si>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</si>
  <si>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</si>
  <si>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</si>
  <si>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</si>
  <si>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</si>
  <si>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</si>
  <si>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</si>
  <si>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</si>
  <si>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</si>
  <si>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</si>
  <si>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</si>
  <si>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</si>
  <si>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</si>
  <si>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</si>
  <si>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</si>
  <si>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</si>
  <si>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</si>
  <si>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</si>
  <si>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</si>
  <si>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</si>
  <si>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</si>
  <si>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</si>
  <si>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</si>
  <si>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</si>
  <si>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</si>
  <si>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</si>
  <si>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</si>
  <si>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</si>
  <si>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</si>
  <si>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</si>
  <si>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</si>
  <si>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</si>
  <si>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</si>
  <si>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</si>
  <si>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</si>
  <si>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</si>
  <si>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</si>
  <si>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</si>
  <si>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</si>
  <si>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</si>
  <si>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</si>
  <si>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</si>
  <si>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</si>
  <si>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</si>
  <si>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</si>
  <si>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</si>
  <si>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</si>
  <si>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</si>
  <si>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</si>
  <si>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</si>
  <si>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</si>
  <si>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</si>
  <si>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</si>
  <si>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</si>
  <si>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</si>
  <si>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</si>
  <si>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</si>
  <si>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</si>
  <si>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</si>
  <si>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</si>
  <si>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</si>
  <si>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</si>
  <si>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</si>
  <si>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</si>
  <si>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</si>
  <si>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</si>
  <si>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</si>
  <si>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</si>
  <si>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</si>
  <si>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</si>
  <si>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</si>
  <si>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</si>
  <si>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</si>
  <si>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</si>
  <si>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</si>
  <si>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</si>
  <si>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</si>
  <si>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</si>
  <si>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</si>
  <si>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</si>
  <si>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</si>
  <si>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</si>
  <si>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</si>
  <si>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</si>
  <si>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</si>
  <si>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</si>
  <si>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</si>
  <si>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</si>
  <si>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</si>
  <si>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</si>
  <si>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</si>
  <si>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</si>
  <si>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</si>
  <si>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</si>
  <si>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</si>
  <si>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</si>
  <si>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</si>
  <si>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</si>
  <si>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</si>
  <si>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</si>
  <si>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</si>
  <si>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</si>
  <si>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</si>
  <si>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</si>
  <si>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</si>
  <si>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</si>
  <si>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</si>
  <si>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</si>
  <si>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</si>
  <si>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</si>
  <si>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</si>
  <si>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</si>
  <si>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</si>
  <si>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</si>
  <si>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</si>
  <si>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</si>
  <si>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</si>
  <si>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</si>
  <si>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</si>
  <si>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</si>
  <si>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</si>
  <si>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</si>
  <si>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</si>
  <si>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</si>
  <si>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</si>
  <si>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</si>
  <si>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</si>
  <si>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</si>
  <si>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</si>
  <si>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</si>
  <si>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</si>
  <si>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</si>
  <si>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</si>
  <si>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</si>
  <si>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</si>
  <si>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</si>
  <si>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</si>
  <si>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</si>
  <si>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</si>
  <si>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</si>
  <si>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</si>
  <si>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</si>
  <si>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</si>
  <si>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</si>
  <si>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</si>
  <si>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</si>
  <si>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</si>
  <si>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</si>
  <si>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</si>
  <si>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</si>
  <si>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</si>
  <si>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</si>
  <si>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</si>
  <si>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</si>
  <si>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</si>
  <si>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</si>
  <si>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</si>
  <si>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</si>
  <si>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</si>
  <si>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</si>
  <si>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</si>
  <si>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</si>
  <si>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</si>
  <si>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</si>
  <si>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</si>
  <si>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</si>
  <si>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</si>
  <si>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</si>
  <si>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</si>
  <si>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</si>
  <si>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</si>
  <si>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</si>
  <si>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</si>
  <si>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</si>
  <si>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</si>
  <si>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</si>
  <si>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</si>
  <si>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</si>
  <si>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</si>
  <si>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</si>
  <si>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</si>
  <si>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</si>
  <si>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</si>
  <si>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</si>
  <si>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</si>
  <si>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</si>
  <si>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</si>
  <si>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</si>
  <si>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</si>
  <si>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</si>
  <si>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</si>
  <si>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</si>
  <si>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</si>
  <si>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</si>
  <si>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</si>
  <si>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</si>
  <si>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</si>
  <si>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</si>
  <si>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</si>
  <si>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</si>
  <si>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</si>
  <si>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</si>
  <si>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</si>
  <si>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</si>
  <si>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</si>
  <si>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</si>
  <si>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</si>
  <si>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</si>
  <si>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</si>
  <si>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</si>
  <si>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</si>
  <si>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</si>
  <si>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</si>
  <si>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</si>
  <si>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</si>
  <si>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</si>
  <si>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</si>
  <si>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</si>
  <si>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</si>
  <si>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</si>
  <si>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</si>
  <si>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</si>
  <si>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</si>
  <si>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</si>
  <si>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</si>
  <si>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</si>
  <si>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</si>
  <si>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</si>
  <si>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</si>
  <si>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</si>
  <si>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</si>
  <si>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</si>
  <si>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</si>
  <si>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</si>
  <si>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</si>
  <si>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</si>
  <si>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</si>
  <si>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</si>
  <si>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</si>
  <si>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</si>
  <si>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</si>
  <si>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</si>
  <si>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</si>
  <si>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</si>
  <si>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</si>
  <si>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</si>
  <si>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</si>
  <si>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</si>
  <si>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</si>
  <si>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</si>
  <si>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</si>
  <si>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</si>
  <si>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</si>
  <si>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</si>
  <si>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</si>
  <si>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</si>
  <si>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</si>
  <si>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</si>
  <si>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</si>
  <si>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</si>
  <si>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</si>
  <si>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</si>
  <si>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</si>
  <si>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</si>
  <si>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</si>
  <si>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</si>
  <si>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</si>
  <si>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</si>
  <si>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</si>
  <si>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</si>
  <si>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</si>
  <si>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</si>
  <si>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</si>
  <si>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</si>
  <si>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</si>
  <si>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</si>
  <si>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</si>
  <si>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</si>
  <si>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</si>
  <si>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</si>
  <si>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</si>
  <si>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</si>
  <si>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</si>
  <si>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</si>
  <si>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</si>
  <si>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</si>
  <si>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</si>
  <si>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</si>
  <si>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</si>
  <si>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</si>
  <si>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</si>
  <si>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</si>
  <si>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</si>
  <si>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</si>
  <si>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</si>
  <si>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</si>
  <si>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</si>
  <si>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</si>
  <si>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</si>
  <si>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</si>
  <si>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</si>
  <si>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</si>
  <si>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</si>
  <si>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</si>
  <si>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</si>
  <si>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</si>
  <si>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</si>
  <si>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</si>
  <si>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</si>
  <si>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</si>
  <si>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</si>
  <si>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</si>
  <si>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</si>
  <si>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</si>
  <si>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</si>
  <si>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</si>
  <si>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</si>
  <si>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</si>
  <si>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</si>
  <si>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</si>
  <si>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</si>
  <si>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</si>
  <si>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</si>
  <si>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</si>
  <si>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</si>
  <si>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</si>
  <si>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</si>
  <si>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</si>
  <si>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</si>
  <si>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</si>
  <si>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</si>
  <si>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</si>
  <si>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</si>
  <si>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</si>
  <si>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</si>
  <si>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</si>
  <si>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</si>
  <si>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</si>
  <si>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</si>
  <si>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</si>
  <si>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</si>
  <si>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</si>
  <si>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</si>
  <si>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</si>
  <si>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</si>
  <si>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</si>
  <si>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</si>
  <si>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</si>
  <si>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</si>
  <si>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</si>
  <si>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</si>
  <si>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</si>
  <si>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</si>
  <si>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</si>
  <si>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</si>
  <si>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</si>
  <si>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</si>
  <si>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</si>
  <si>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</si>
  <si>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</si>
  <si>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</si>
  <si>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</si>
  <si>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</si>
  <si>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</si>
  <si>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</si>
  <si>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</si>
  <si>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</si>
  <si>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</si>
  <si>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</si>
  <si>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</si>
  <si>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</si>
  <si>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</si>
  <si>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</si>
  <si>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</si>
  <si>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</si>
  <si>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</si>
  <si>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</si>
  <si>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</si>
  <si>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</si>
  <si>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</si>
  <si>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</si>
  <si>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</si>
  <si>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</si>
  <si>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</si>
  <si>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</si>
  <si>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</si>
  <si>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</si>
  <si>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</si>
  <si>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</si>
  <si>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</si>
  <si>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</si>
  <si>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</si>
  <si>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</si>
  <si>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</si>
  <si>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</si>
  <si>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</si>
  <si>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</si>
  <si>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</si>
  <si>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</si>
  <si>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</si>
  <si>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</si>
  <si>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</si>
  <si>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</si>
  <si>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</si>
  <si>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</si>
  <si>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</si>
  <si>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</si>
  <si>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</si>
  <si>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</si>
  <si>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</si>
  <si>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</si>
  <si>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</si>
  <si>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</si>
  <si>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</si>
  <si>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</si>
  <si>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</si>
  <si>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</si>
  <si>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</si>
  <si>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</si>
  <si>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</si>
  <si>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</si>
  <si>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</si>
  <si>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</si>
  <si>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</si>
  <si>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</si>
  <si>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</si>
  <si>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</si>
  <si>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</si>
  <si>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</si>
  <si>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</si>
  <si>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</si>
  <si>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</si>
  <si>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</si>
  <si>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</si>
  <si>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</si>
  <si>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</si>
  <si>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</si>
  <si>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</si>
  <si>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</si>
  <si>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</si>
  <si>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</si>
  <si>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</si>
  <si>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</si>
  <si>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</si>
  <si>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</si>
  <si>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</si>
  <si>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</si>
  <si>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</si>
  <si>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</si>
  <si>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</si>
  <si>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</si>
  <si>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</si>
  <si>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</si>
  <si>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</si>
  <si>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</si>
  <si>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</si>
  <si>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</si>
  <si>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</si>
  <si>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</si>
  <si>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</si>
  <si>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</si>
  <si>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</si>
  <si>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</si>
  <si>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</si>
  <si>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</si>
  <si>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</si>
  <si>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</si>
  <si>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</si>
  <si>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</si>
  <si>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</si>
  <si>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</si>
  <si>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</si>
  <si>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</si>
  <si>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</si>
  <si>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</si>
  <si>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</si>
  <si>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</si>
  <si>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</si>
  <si>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</si>
  <si>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</si>
  <si>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</si>
  <si>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</si>
  <si>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</si>
  <si>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</si>
  <si>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</si>
  <si>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</si>
  <si>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</si>
  <si>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</si>
  <si>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</si>
  <si>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</si>
  <si>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</si>
  <si>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</si>
  <si>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</si>
  <si>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</si>
  <si>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</si>
  <si>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</si>
  <si>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</si>
  <si>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</si>
  <si>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</si>
  <si>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</si>
  <si>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</si>
  <si>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</si>
  <si>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</si>
  <si>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</si>
  <si>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</si>
  <si>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</si>
  <si>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</si>
  <si>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</si>
  <si>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</si>
  <si>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</si>
  <si>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</si>
  <si>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</si>
  <si>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</si>
  <si>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</si>
  <si>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</si>
  <si>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</si>
  <si>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</si>
  <si>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</si>
  <si>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</si>
  <si>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</si>
  <si>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</si>
  <si>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</si>
  <si>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</si>
  <si>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</si>
  <si>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</si>
  <si>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</si>
  <si>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</si>
  <si>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</si>
  <si>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</si>
  <si>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</si>
  <si>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</si>
  <si>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</si>
  <si>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</si>
  <si>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</si>
  <si>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</si>
  <si>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</si>
  <si>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</si>
  <si>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</si>
  <si>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</si>
  <si>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</si>
  <si>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</si>
  <si>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</si>
  <si>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</si>
  <si>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</si>
  <si>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</si>
  <si>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</si>
  <si>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</si>
  <si>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</si>
  <si>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</si>
  <si>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</si>
  <si>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</si>
  <si>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</si>
  <si>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</si>
  <si>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</si>
  <si>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</si>
  <si>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</si>
  <si>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</si>
  <si>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</si>
  <si>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</si>
  <si>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</si>
  <si>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</si>
  <si>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</si>
  <si>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</si>
  <si>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</si>
  <si>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</si>
  <si>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</si>
  <si>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</si>
  <si>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</si>
  <si>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</si>
  <si>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</si>
  <si>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</si>
  <si>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</si>
  <si>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</si>
  <si>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</si>
  <si>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</si>
  <si>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</si>
  <si>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</si>
  <si>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</si>
  <si>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</si>
  <si>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</si>
  <si>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</si>
  <si>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</si>
  <si>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</si>
  <si>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</si>
  <si>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</si>
  <si>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</si>
  <si>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</si>
  <si>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</si>
  <si>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</si>
  <si>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</si>
  <si>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</si>
  <si>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</si>
  <si>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</si>
  <si>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</si>
  <si>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</si>
  <si>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</si>
  <si>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</si>
  <si>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</si>
  <si>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</si>
  <si>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</si>
  <si>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</si>
  <si>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</si>
  <si>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</si>
  <si>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</si>
  <si>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</si>
  <si>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</si>
  <si>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</si>
  <si>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</si>
  <si>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</si>
  <si>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</si>
  <si>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</si>
  <si>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</si>
  <si>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</si>
  <si>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</si>
  <si>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</si>
  <si>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</si>
  <si>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</si>
  <si>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</si>
  <si>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</si>
  <si>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</si>
  <si>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</si>
  <si>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</si>
  <si>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</si>
  <si>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</si>
  <si>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</si>
  <si>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</si>
  <si>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</si>
  <si>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</si>
  <si>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</si>
  <si>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</si>
  <si>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</si>
  <si>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</si>
  <si>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</si>
  <si>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</si>
  <si>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</si>
  <si>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</si>
  <si>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</si>
  <si>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</si>
  <si>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</si>
  <si>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</si>
  <si>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</si>
  <si>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</si>
  <si>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</si>
  <si>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</si>
  <si>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</si>
  <si>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</si>
  <si>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</si>
  <si>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</si>
  <si>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</si>
  <si>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</si>
  <si>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</si>
  <si>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</si>
  <si>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</si>
  <si>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</si>
  <si>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</si>
  <si>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</si>
  <si>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</si>
  <si>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</si>
  <si>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</si>
  <si>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</si>
  <si>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</si>
  <si>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</si>
  <si>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</si>
  <si>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</si>
  <si>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</si>
  <si>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</si>
  <si>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</si>
  <si>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</si>
  <si>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</si>
  <si>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</si>
  <si>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</si>
  <si>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</si>
  <si>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</si>
  <si>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</si>
  <si>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</si>
  <si>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</si>
  <si>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</si>
  <si>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</si>
  <si>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</si>
  <si>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</si>
  <si>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</si>
  <si>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</si>
  <si>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</si>
  <si>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</si>
  <si>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</si>
  <si>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</si>
  <si>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</si>
  <si>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</si>
  <si>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</si>
  <si>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</si>
  <si>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</si>
  <si>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</si>
  <si>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</si>
  <si>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</si>
  <si>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</si>
  <si>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</si>
  <si>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</si>
  <si>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</si>
  <si>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</si>
  <si>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</si>
  <si>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</si>
  <si>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</si>
  <si>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</si>
  <si>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</si>
  <si>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</si>
  <si>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</si>
  <si>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</si>
  <si>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</si>
  <si>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</si>
  <si>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</si>
  <si>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</si>
  <si>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</si>
  <si>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</si>
  <si>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</si>
  <si>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</si>
  <si>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</si>
  <si>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</si>
  <si>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</si>
  <si>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</si>
  <si>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</si>
  <si>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</si>
  <si>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</si>
  <si>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</si>
  <si>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</si>
  <si>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</si>
  <si>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</si>
  <si>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</si>
  <si>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</si>
  <si>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</si>
  <si>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</si>
  <si>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</si>
  <si>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</si>
  <si>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</si>
  <si>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</si>
  <si>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</si>
  <si>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</si>
  <si>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</si>
  <si>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</si>
  <si>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</si>
  <si>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</si>
  <si>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</si>
  <si>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</si>
  <si>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</si>
  <si>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</si>
  <si>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</si>
  <si>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</si>
  <si>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</si>
  <si>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</si>
  <si>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</si>
  <si>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</si>
  <si>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</si>
  <si>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</si>
  <si>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</si>
  <si>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</si>
  <si>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</si>
  <si>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</si>
  <si>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</si>
  <si>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</si>
  <si>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</si>
  <si>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</si>
  <si>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</si>
  <si>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</si>
  <si>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</si>
  <si>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</si>
  <si>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</si>
  <si>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</si>
  <si>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</si>
  <si>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</si>
  <si>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</si>
  <si>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</si>
  <si>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</si>
  <si>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</si>
  <si>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</si>
  <si>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</si>
  <si>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</si>
  <si>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</si>
  <si>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</si>
  <si>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</si>
  <si>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</si>
  <si>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</si>
  <si>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</si>
  <si>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</si>
  <si>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</si>
  <si>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</si>
  <si>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</si>
  <si>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</si>
  <si>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</si>
  <si>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</si>
  <si>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</si>
  <si>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</si>
  <si>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</si>
  <si>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</si>
  <si>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</si>
  <si>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</si>
  <si>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</si>
  <si>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</si>
  <si>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</si>
  <si>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</si>
  <si>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</si>
  <si>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</si>
  <si>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</si>
  <si>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</si>
  <si>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</si>
  <si>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</si>
  <si>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</si>
  <si>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</si>
  <si>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</si>
  <si>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</si>
  <si>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</si>
  <si>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</si>
  <si>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</si>
  <si>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</si>
  <si>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</si>
  <si>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</si>
  <si>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</si>
  <si>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</si>
  <si>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</si>
  <si>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</si>
  <si>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</si>
  <si>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</si>
  <si>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</si>
  <si>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</si>
  <si>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</si>
  <si>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</si>
  <si>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</si>
  <si>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</si>
  <si>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</si>
  <si>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</si>
  <si>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</si>
  <si>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</si>
  <si>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</si>
  <si>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</si>
  <si>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</si>
  <si>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</si>
  <si>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</si>
  <si>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</si>
  <si>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</si>
  <si>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</si>
  <si>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</si>
  <si>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</si>
  <si>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</si>
  <si>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</si>
  <si>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</si>
  <si>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</si>
  <si>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</si>
  <si>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</si>
  <si>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</si>
  <si>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</si>
  <si>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</si>
  <si>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</si>
  <si>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</si>
  <si>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</si>
  <si>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</si>
  <si>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</si>
  <si>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</si>
  <si>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</si>
  <si>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</si>
  <si>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</si>
  <si>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</si>
  <si>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</si>
  <si>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</si>
  <si>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</si>
  <si>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</si>
  <si>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</si>
  <si>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</si>
  <si>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</si>
  <si>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</si>
  <si>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</si>
  <si>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</si>
  <si>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</si>
  <si>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</si>
  <si>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</si>
  <si>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</si>
  <si>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</si>
  <si>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</si>
  <si>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</si>
  <si>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</si>
  <si>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</si>
  <si>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</si>
  <si>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</si>
  <si>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</si>
  <si>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</si>
  <si>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</si>
  <si>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</si>
  <si>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</si>
  <si>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</si>
  <si>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</si>
  <si>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</si>
  <si>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</si>
  <si>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</si>
  <si>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</si>
  <si>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</si>
  <si>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</si>
  <si>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</si>
  <si>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</si>
  <si>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</si>
  <si>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</si>
  <si>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</si>
  <si>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</si>
  <si>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</si>
  <si>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</si>
  <si>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</si>
  <si>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</si>
  <si>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</si>
  <si>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</si>
  <si>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</si>
  <si>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</si>
  <si>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</si>
  <si>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</si>
  <si>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</si>
  <si>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</si>
  <si>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</si>
  <si>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</si>
  <si>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</si>
  <si>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</si>
  <si>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</si>
  <si>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</si>
  <si>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</si>
  <si>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</si>
  <si>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</si>
  <si>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</si>
  <si>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</si>
  <si>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</si>
  <si>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</si>
  <si>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</si>
  <si>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</si>
  <si>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</si>
  <si>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</si>
  <si>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</si>
  <si>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</si>
  <si>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</si>
  <si>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</si>
  <si>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</si>
  <si>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</si>
  <si>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</si>
  <si>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</si>
  <si>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</si>
  <si>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</si>
  <si>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</si>
  <si>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</si>
  <si>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</si>
  <si>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</si>
  <si>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</si>
  <si>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</si>
  <si>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</si>
  <si>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</si>
  <si>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</si>
  <si>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</si>
  <si>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</si>
  <si>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</si>
  <si>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</si>
  <si>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</si>
  <si>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</si>
  <si>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</si>
  <si>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</si>
  <si>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</si>
  <si>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</si>
  <si>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</si>
  <si>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</si>
  <si>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</si>
  <si>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</si>
  <si>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</si>
  <si>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</si>
  <si>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</si>
  <si>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</si>
  <si>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</si>
  <si>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</si>
  <si>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</si>
  <si>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</si>
  <si>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</si>
  <si>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</si>
  <si>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</si>
  <si>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</si>
  <si>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</si>
  <si>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</si>
  <si>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</si>
  <si>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</si>
  <si>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</si>
  <si>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</si>
  <si>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</si>
  <si>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</si>
  <si>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</si>
  <si>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</si>
  <si>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</si>
  <si>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</si>
  <si>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</si>
  <si>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</si>
  <si>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</si>
  <si>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</si>
  <si>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</si>
  <si>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</si>
  <si>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</si>
  <si>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</si>
  <si>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</si>
  <si>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</si>
  <si>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</si>
  <si>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</si>
  <si>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</si>
  <si>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</si>
  <si>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</si>
  <si>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</si>
  <si>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</si>
  <si>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</si>
  <si>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</si>
  <si>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</si>
  <si>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</si>
  <si>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</si>
  <si>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</si>
  <si>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</si>
  <si>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</si>
  <si>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</si>
  <si>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</si>
  <si>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</si>
  <si>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</si>
  <si>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</si>
  <si>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</si>
  <si>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</si>
  <si>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</si>
  <si>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</si>
  <si>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</si>
  <si>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</si>
  <si>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</si>
  <si>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</si>
  <si>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</si>
  <si>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</si>
  <si>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</si>
  <si>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</si>
  <si>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</si>
  <si>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</si>
  <si>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</si>
  <si>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</si>
  <si>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</si>
  <si>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</si>
  <si>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</si>
  <si>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</si>
  <si>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</si>
  <si>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</si>
  <si>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</si>
  <si>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</si>
  <si>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</si>
  <si>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</si>
  <si>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</si>
  <si>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</si>
  <si>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</si>
  <si>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</si>
  <si>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</si>
  <si>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</si>
  <si>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</si>
  <si>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</si>
  <si>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</si>
  <si>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</si>
  <si>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</si>
  <si>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</si>
  <si>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</si>
  <si>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</si>
  <si>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</si>
  <si>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</si>
  <si>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</si>
  <si>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</si>
  <si>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</si>
  <si>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</si>
  <si>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</si>
  <si>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</si>
  <si>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</si>
  <si>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</si>
  <si>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</si>
  <si>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</si>
  <si>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</si>
  <si>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</si>
  <si>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</si>
  <si>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</si>
  <si>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</si>
  <si>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</si>
  <si>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</si>
  <si>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</si>
  <si>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</si>
  <si>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</si>
  <si>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</si>
  <si>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</si>
  <si>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</si>
  <si>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</si>
  <si>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</si>
  <si>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</si>
  <si>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</si>
  <si>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</si>
  <si>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</si>
  <si>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</si>
  <si>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</si>
  <si>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</si>
  <si>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</si>
  <si>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</si>
  <si>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</si>
  <si>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</si>
  <si>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</si>
  <si>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</si>
  <si>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</si>
  <si>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</si>
  <si>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</si>
  <si>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</si>
  <si>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</si>
  <si>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</si>
  <si>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</si>
  <si>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</si>
  <si>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</si>
  <si>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</si>
  <si>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</si>
  <si>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</si>
  <si>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</si>
  <si>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</si>
  <si>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</si>
  <si>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</si>
  <si>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</si>
  <si>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</si>
  <si>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</si>
  <si>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</si>
  <si>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</si>
  <si>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</si>
  <si>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</si>
  <si>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</si>
  <si>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</si>
  <si>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</si>
  <si>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</si>
  <si>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</si>
  <si>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</si>
  <si>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</si>
  <si>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</si>
  <si>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</si>
  <si>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</si>
  <si>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</si>
  <si>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</si>
  <si>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</si>
  <si>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</si>
  <si>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</si>
  <si>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</si>
  <si>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</si>
  <si>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</si>
  <si>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</si>
  <si>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</si>
  <si>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</si>
  <si>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</si>
  <si>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</si>
  <si>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</si>
  <si>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</si>
  <si>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</si>
  <si>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</si>
  <si>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</si>
  <si>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</si>
  <si>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</si>
  <si>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</si>
  <si>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</si>
  <si>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</si>
  <si>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</si>
  <si>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</si>
  <si>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</si>
  <si>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</si>
  <si>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</si>
  <si>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</si>
  <si>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</si>
  <si>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</si>
  <si>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</si>
  <si>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</si>
  <si>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</si>
  <si>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</si>
  <si>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</si>
  <si>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</si>
  <si>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</si>
  <si>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</si>
  <si>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</si>
  <si>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</si>
  <si>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</si>
  <si>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</si>
  <si>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</si>
  <si>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</si>
  <si>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</si>
  <si>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</si>
  <si>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</si>
  <si>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</si>
  <si>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</si>
  <si>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</si>
  <si>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</si>
  <si>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</si>
  <si>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</si>
  <si>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</si>
  <si>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</si>
  <si>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</si>
  <si>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</si>
  <si>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</si>
  <si>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</si>
  <si>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</si>
  <si>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</si>
  <si>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</si>
  <si>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</si>
  <si>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</si>
  <si>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</si>
  <si>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</si>
  <si>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</si>
  <si>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</si>
  <si>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</si>
  <si>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</si>
  <si>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</si>
  <si>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</si>
  <si>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</si>
  <si>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</si>
  <si>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</si>
  <si>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</si>
  <si>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</si>
  <si>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</si>
  <si>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</si>
  <si>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</si>
  <si>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</si>
  <si>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</si>
  <si>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</si>
  <si>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</si>
  <si>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</si>
  <si>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</si>
  <si>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</si>
  <si>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</si>
  <si>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</si>
  <si>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</si>
  <si>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</si>
  <si>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</si>
  <si>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</si>
  <si>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</si>
  <si>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</si>
  <si>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</si>
  <si>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</si>
  <si>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</si>
  <si>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</si>
  <si>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</si>
  <si>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</si>
  <si>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</si>
  <si>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</si>
  <si>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</si>
  <si>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</si>
  <si>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</si>
  <si>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</si>
  <si>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</si>
  <si>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</si>
  <si>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</si>
  <si>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</si>
  <si>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</si>
  <si>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</si>
  <si>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</si>
  <si>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</si>
  <si>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</si>
  <si>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</si>
  <si>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</si>
  <si>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</si>
  <si>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</si>
  <si>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</si>
  <si>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</si>
  <si>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</si>
  <si>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</si>
  <si>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</si>
  <si>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</si>
  <si>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</si>
  <si>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</si>
  <si>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</si>
  <si>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</si>
  <si>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</si>
  <si>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</si>
  <si>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</si>
  <si>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</si>
  <si>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</si>
  <si>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</si>
  <si>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</si>
  <si>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</si>
  <si>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</si>
  <si>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</si>
  <si>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</si>
  <si>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</si>
  <si>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</si>
  <si>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</si>
  <si>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</si>
  <si>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</si>
  <si>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</si>
  <si>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</si>
  <si>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</si>
  <si>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</si>
  <si>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</si>
  <si>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</si>
  <si>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</si>
  <si>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</si>
  <si>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</si>
  <si>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</si>
  <si>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</si>
  <si>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</si>
  <si>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</si>
  <si>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</si>
  <si>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</si>
  <si>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</si>
  <si>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</si>
  <si>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</si>
  <si>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</si>
  <si>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</si>
  <si>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</si>
  <si>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</si>
  <si>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</si>
  <si>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</si>
  <si>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</si>
  <si>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</si>
  <si>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</si>
  <si>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</si>
  <si>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</si>
  <si>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</si>
  <si>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</si>
  <si>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</si>
  <si>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</si>
  <si>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</si>
  <si>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</si>
  <si>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</si>
  <si>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</si>
  <si>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</si>
  <si>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</si>
  <si>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</si>
  <si>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</si>
  <si>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</si>
  <si>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</si>
  <si>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</si>
  <si>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</si>
  <si>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</si>
  <si>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</si>
  <si>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</si>
  <si>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</si>
  <si>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</si>
  <si>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</si>
  <si>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</si>
  <si>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</si>
  <si>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</si>
  <si>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</si>
  <si>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</si>
  <si>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</si>
  <si>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</si>
  <si>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</si>
  <si>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</si>
  <si>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</si>
  <si>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</si>
  <si>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</si>
  <si>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</si>
  <si>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</si>
  <si>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</si>
  <si>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</si>
  <si>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</si>
  <si>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</si>
  <si>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</si>
  <si>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</si>
  <si>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</si>
  <si>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</si>
  <si>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</si>
  <si>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</si>
  <si>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</si>
  <si>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</si>
  <si>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</si>
  <si>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</si>
  <si>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</si>
  <si>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</si>
  <si>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</si>
  <si>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</si>
  <si>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</si>
  <si>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</si>
  <si>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</si>
  <si>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</si>
  <si>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</si>
  <si>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</si>
  <si>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</si>
  <si>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</si>
  <si>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</si>
  <si>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</si>
  <si>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</si>
  <si>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</si>
  <si>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</si>
  <si>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</si>
  <si>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</si>
  <si>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</si>
  <si>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</si>
  <si>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</si>
  <si>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</si>
  <si>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</si>
  <si>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</si>
  <si>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</si>
  <si>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</si>
  <si>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</si>
  <si>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</si>
  <si>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</si>
  <si>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</si>
  <si>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</si>
  <si>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</si>
  <si>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</si>
  <si>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</si>
  <si>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</si>
  <si>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</si>
  <si>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</si>
  <si>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</si>
  <si>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</si>
  <si>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</si>
  <si>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</si>
  <si>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</si>
  <si>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</si>
  <si>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</si>
  <si>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</si>
  <si>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</si>
  <si>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</si>
  <si>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</si>
  <si>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</si>
  <si>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</si>
  <si>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</si>
  <si>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</si>
  <si>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</si>
  <si>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</si>
  <si>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</si>
  <si>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</si>
  <si>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</si>
  <si>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</si>
  <si>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</si>
  <si>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</si>
  <si>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</si>
  <si>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</si>
  <si>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</si>
  <si>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</si>
  <si>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</si>
  <si>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</si>
  <si>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</si>
  <si>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</si>
  <si>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</si>
  <si>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</si>
  <si>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</si>
  <si>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</si>
  <si>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</si>
  <si>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</si>
  <si>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</si>
  <si>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</si>
  <si>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</si>
  <si>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</si>
  <si>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</si>
  <si>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</si>
  <si>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</si>
  <si>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</si>
  <si>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</si>
  <si>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</si>
  <si>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</si>
  <si>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</si>
  <si>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</si>
  <si>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</si>
  <si>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</si>
  <si>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</si>
  <si>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</si>
  <si>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</si>
  <si>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</si>
  <si>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</si>
  <si>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</si>
  <si>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</si>
  <si>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</si>
  <si>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</si>
  <si>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</si>
  <si>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</si>
  <si>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</si>
  <si>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</si>
  <si>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</si>
  <si>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</si>
  <si>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</si>
  <si>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</si>
  <si>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</si>
  <si>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</si>
  <si>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</si>
  <si>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</si>
  <si>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</si>
  <si>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</si>
  <si>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</si>
  <si>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</si>
  <si>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</si>
  <si>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</si>
  <si>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</si>
  <si>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</si>
  <si>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</si>
  <si>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</si>
  <si>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</si>
  <si>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</si>
  <si>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</si>
  <si>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</si>
  <si>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</si>
  <si>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</si>
  <si>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</si>
  <si>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</si>
  <si>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</si>
  <si>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</si>
  <si>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</si>
  <si>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</si>
  <si>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</si>
  <si>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</si>
  <si>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</si>
  <si>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</si>
  <si>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</si>
  <si>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</si>
  <si>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</si>
  <si>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</si>
  <si>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</si>
  <si>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</si>
  <si>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</si>
  <si>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</si>
  <si>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</si>
  <si>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</si>
  <si>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</si>
  <si>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</si>
  <si>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</si>
  <si>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</si>
  <si>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</si>
  <si>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</si>
  <si>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</si>
  <si>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</si>
  <si>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</si>
  <si>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</si>
  <si>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</si>
  <si>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</si>
  <si>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</si>
  <si>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</si>
  <si>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</si>
  <si>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</si>
  <si>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</si>
  <si>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</si>
  <si>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</si>
  <si>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</si>
  <si>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</si>
  <si>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</si>
  <si>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</si>
  <si>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</si>
  <si>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</si>
  <si>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</si>
  <si>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</si>
  <si>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</si>
  <si>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</si>
  <si>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</si>
  <si>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</si>
  <si>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</si>
  <si>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</si>
  <si>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</si>
  <si>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</si>
  <si>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</si>
  <si>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</si>
  <si>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</si>
  <si>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</si>
  <si>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</si>
  <si>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</si>
  <si>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</si>
  <si>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</si>
  <si>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</si>
  <si>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</si>
  <si>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</si>
  <si>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</si>
  <si>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</si>
  <si>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</si>
  <si>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</si>
  <si>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</si>
  <si>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</si>
  <si>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</si>
  <si>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</si>
  <si>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</si>
  <si>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</si>
  <si>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</si>
  <si>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</si>
  <si>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</si>
  <si>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</si>
  <si>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</si>
  <si>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</si>
  <si>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</si>
  <si>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</si>
  <si>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</si>
  <si>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</si>
  <si>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</si>
  <si>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</si>
  <si>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</si>
  <si>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</si>
  <si>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</si>
  <si>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</si>
  <si>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</si>
  <si>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</si>
  <si>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</si>
  <si>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</si>
  <si>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</si>
  <si>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</si>
  <si>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</si>
  <si>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</si>
  <si>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</si>
  <si>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</si>
  <si>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</si>
  <si>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</si>
  <si>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</si>
  <si>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</si>
  <si>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</si>
  <si>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</si>
  <si>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</si>
  <si>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</si>
  <si>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</si>
  <si>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</si>
  <si>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</si>
  <si>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</si>
  <si>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</si>
  <si>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</si>
  <si>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</si>
  <si>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</si>
  <si>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</si>
  <si>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</si>
  <si>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</si>
  <si>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</si>
  <si>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</si>
  <si>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</si>
  <si>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</si>
  <si>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</si>
  <si>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</si>
  <si>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</si>
  <si>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</si>
  <si>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</si>
  <si>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</si>
  <si>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</si>
  <si>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</si>
  <si>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</si>
  <si>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</si>
  <si>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</si>
  <si>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</si>
  <si>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</si>
  <si>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</si>
  <si>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</si>
  <si>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</si>
  <si>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</si>
  <si>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</si>
  <si>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</si>
  <si>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</si>
  <si>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</si>
  <si>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</si>
  <si>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</si>
  <si>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</si>
  <si>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</si>
  <si>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</si>
  <si>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</si>
  <si>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</si>
  <si>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</si>
  <si>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</si>
  <si>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</si>
  <si>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</si>
  <si>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</si>
  <si>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</si>
  <si>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</si>
  <si>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</si>
  <si>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</si>
  <si>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</si>
  <si>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</si>
  <si>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</si>
  <si>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</si>
  <si>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</si>
  <si>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</si>
  <si>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</si>
  <si>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</si>
  <si>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</si>
  <si>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</si>
  <si>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</si>
  <si>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</si>
  <si>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</si>
  <si>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</si>
  <si>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</si>
  <si>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</si>
  <si>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</si>
  <si>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</si>
  <si>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</si>
  <si>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</si>
  <si>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</si>
  <si>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</si>
  <si>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</si>
  <si>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</si>
  <si>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</si>
  <si>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</si>
  <si>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</si>
  <si>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</si>
  <si>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</si>
  <si>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</si>
  <si>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</si>
  <si>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</si>
  <si>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</si>
  <si>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</si>
  <si>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</si>
  <si>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</si>
  <si>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</si>
  <si>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</si>
  <si>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</si>
  <si>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</si>
  <si>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</si>
  <si>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</si>
  <si>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</si>
  <si>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</si>
  <si>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</si>
  <si>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</si>
  <si>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</si>
  <si>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</si>
  <si>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</si>
  <si>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</si>
  <si>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</si>
  <si>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</si>
  <si>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</si>
  <si>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</si>
  <si>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</si>
  <si>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</si>
  <si>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</si>
  <si>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</si>
  <si>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</si>
  <si>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</si>
  <si>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</si>
  <si>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</si>
  <si>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</si>
  <si>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</si>
  <si>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</si>
  <si>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</si>
  <si>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</si>
  <si>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</si>
  <si>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</si>
  <si>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</si>
  <si>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</si>
  <si>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</si>
  <si>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</si>
  <si>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</si>
  <si>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</si>
  <si>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</si>
  <si>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</si>
  <si>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</si>
  <si>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</si>
  <si>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</si>
  <si>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</si>
  <si>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</si>
  <si>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</si>
  <si>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</si>
  <si>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</si>
  <si>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</si>
  <si>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</si>
  <si>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</si>
  <si>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</si>
  <si>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</si>
  <si>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</si>
  <si>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</si>
  <si>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</si>
  <si>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</si>
  <si>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</si>
  <si>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</si>
  <si>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</si>
  <si>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</si>
  <si>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</si>
  <si>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</si>
  <si>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</si>
  <si>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</si>
  <si>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</si>
  <si>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</si>
  <si>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</si>
  <si>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</si>
  <si>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</si>
  <si>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</si>
  <si>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</si>
  <si>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</si>
  <si>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</si>
  <si>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</si>
  <si>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</si>
  <si>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</si>
  <si>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</si>
  <si>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</si>
  <si>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</si>
  <si>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</si>
  <si>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</si>
  <si>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</si>
  <si>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</si>
  <si>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</si>
  <si>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</si>
  <si>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</si>
  <si>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</si>
  <si>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</si>
  <si>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</si>
  <si>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</si>
  <si>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</si>
  <si>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</si>
  <si>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</si>
  <si>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</si>
  <si>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</si>
  <si>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</si>
  <si>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</si>
  <si>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</si>
  <si>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</si>
  <si>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</si>
  <si>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</si>
  <si>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</si>
  <si>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</si>
  <si>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</si>
  <si>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</si>
  <si>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</si>
  <si>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</si>
  <si>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</si>
  <si>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</si>
  <si>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</si>
  <si>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</si>
  <si>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</si>
  <si>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</si>
  <si>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</si>
  <si>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</si>
  <si>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</si>
  <si>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</si>
  <si>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</si>
  <si>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</si>
  <si>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</si>
  <si>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</si>
  <si>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</si>
  <si>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</si>
  <si>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</si>
  <si>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</si>
  <si>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</si>
  <si>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</si>
  <si>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</si>
  <si>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</si>
  <si>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</si>
  <si>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</si>
  <si>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</si>
  <si>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</si>
  <si>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</si>
  <si>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</si>
  <si>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</si>
  <si>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</si>
  <si>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</si>
  <si>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</si>
  <si>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</si>
  <si>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</si>
  <si>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</si>
  <si>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</si>
  <si>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</si>
  <si>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</si>
  <si>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</si>
  <si>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</si>
  <si>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</si>
  <si>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</si>
  <si>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</si>
  <si>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</si>
  <si>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</si>
  <si>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</si>
  <si>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</si>
  <si>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</si>
  <si>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</si>
  <si>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</si>
  <si>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</si>
  <si>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</si>
  <si>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</si>
  <si>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</si>
  <si>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</si>
  <si>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</si>
  <si>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</si>
  <si>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</si>
  <si>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</si>
  <si>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</si>
  <si>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</si>
  <si>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</si>
  <si>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</si>
  <si>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</si>
  <si>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</si>
  <si>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</si>
  <si>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</si>
  <si>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</si>
  <si>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</si>
  <si>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</si>
  <si>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</si>
  <si>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</si>
  <si>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</si>
  <si>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</si>
  <si>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</si>
  <si>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</si>
  <si>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</si>
  <si>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</si>
  <si>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</si>
  <si>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</si>
  <si>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</si>
  <si>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</si>
  <si>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</si>
  <si>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</si>
  <si>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</si>
  <si>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</si>
  <si>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</si>
  <si>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</si>
  <si>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</si>
  <si>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</si>
  <si>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</si>
  <si>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</si>
  <si>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</si>
  <si>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</si>
  <si>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</si>
  <si>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</si>
  <si>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</si>
  <si>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</si>
  <si>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</si>
  <si>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</si>
  <si>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</si>
  <si>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</si>
  <si>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</si>
  <si>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</si>
  <si>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</si>
  <si>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</si>
  <si>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</si>
  <si>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</si>
  <si>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</si>
  <si>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</si>
  <si>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</si>
  <si>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</si>
  <si>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</si>
  <si>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</si>
  <si>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</si>
  <si>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</si>
  <si>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</si>
  <si>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</si>
  <si>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</si>
  <si>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</si>
  <si>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</si>
  <si>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</si>
  <si>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</si>
  <si>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</si>
  <si>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</si>
  <si>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</si>
  <si>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</si>
  <si>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</si>
  <si>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</si>
  <si>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</si>
  <si>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</si>
  <si>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</si>
  <si>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</si>
  <si>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</si>
  <si>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</si>
  <si>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</si>
  <si>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</si>
  <si>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</si>
  <si>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</si>
  <si>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</si>
  <si>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</si>
  <si>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</si>
  <si>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</si>
  <si>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</si>
  <si>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</si>
  <si>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</si>
  <si>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</si>
  <si>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</si>
  <si>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</si>
  <si>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</si>
  <si>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</si>
  <si>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</si>
  <si>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</si>
  <si>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</si>
  <si>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</si>
  <si>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</si>
  <si>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</si>
  <si>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</si>
  <si>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</si>
  <si>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</si>
  <si>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</si>
  <si>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</si>
  <si>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</si>
  <si>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</si>
  <si>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</si>
  <si>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</si>
  <si>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</si>
  <si>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</si>
  <si>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</si>
  <si>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</si>
  <si>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</si>
  <si>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</si>
  <si>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</si>
  <si>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</si>
  <si>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</si>
  <si>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</si>
  <si>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</si>
  <si>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</si>
  <si>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</si>
  <si>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</si>
  <si>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</si>
  <si>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</si>
  <si>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</si>
  <si>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</si>
  <si>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</si>
  <si>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</si>
  <si>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</si>
  <si>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</si>
  <si>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</si>
  <si>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</si>
  <si>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</si>
  <si>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</si>
  <si>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</si>
  <si>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</si>
  <si>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</si>
  <si>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</si>
  <si>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</si>
  <si>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</si>
  <si>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</si>
  <si>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</si>
  <si>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</si>
  <si>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</si>
  <si>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</si>
  <si>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</si>
  <si>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</si>
  <si>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</si>
  <si>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</si>
  <si>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</si>
  <si>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</si>
  <si>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</si>
  <si>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</si>
  <si>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</si>
  <si>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</si>
  <si>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</si>
  <si>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</si>
  <si>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</si>
  <si>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</si>
  <si>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</si>
  <si>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</si>
  <si>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</si>
  <si>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</si>
  <si>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</si>
  <si>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</si>
  <si>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</si>
  <si>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</si>
  <si>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</si>
  <si>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</si>
  <si>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</si>
  <si>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</si>
  <si>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</si>
  <si>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</si>
  <si>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</si>
  <si>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</si>
  <si>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</si>
  <si>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</si>
  <si>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</si>
  <si>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</si>
  <si>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</si>
  <si>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</si>
  <si>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</si>
  <si>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</si>
  <si>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</si>
  <si>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</si>
  <si>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</si>
  <si>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</si>
  <si>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</si>
  <si>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</si>
  <si>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</si>
  <si>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</si>
  <si>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</si>
  <si>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</si>
  <si>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</si>
  <si>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</si>
  <si>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</si>
  <si>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</si>
  <si>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</si>
  <si>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</si>
  <si>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</si>
  <si>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</si>
  <si>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</si>
  <si>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</si>
  <si>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</si>
  <si>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</si>
  <si>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</si>
  <si>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</si>
  <si>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</si>
  <si>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</si>
  <si>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</si>
  <si>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</si>
  <si>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</si>
  <si>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</si>
  <si>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</si>
  <si>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</si>
  <si>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</si>
  <si>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</si>
  <si>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</si>
  <si>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</si>
  <si>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</si>
  <si>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</si>
  <si>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</si>
  <si>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</si>
  <si>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</si>
  <si>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</si>
  <si>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</si>
  <si>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</si>
  <si>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</si>
  <si>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</si>
  <si>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</si>
  <si>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</si>
  <si>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</si>
  <si>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</si>
  <si>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</si>
  <si>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</si>
  <si>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</si>
  <si>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</si>
  <si>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</si>
  <si>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</si>
  <si>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</si>
  <si>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</si>
  <si>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</si>
  <si>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</si>
  <si>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</si>
  <si>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</si>
  <si>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</si>
  <si>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</si>
  <si>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</si>
  <si>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</si>
  <si>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</si>
  <si>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</si>
  <si>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</si>
  <si>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</si>
  <si>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</si>
  <si>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</si>
  <si>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</si>
  <si>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</si>
  <si>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</si>
  <si>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</si>
  <si>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</si>
  <si>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</si>
  <si>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</si>
  <si>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</si>
  <si>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</si>
  <si>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</si>
  <si>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</si>
  <si>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</si>
  <si>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</si>
  <si>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</si>
  <si>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</si>
  <si>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</si>
  <si>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</si>
  <si>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</si>
  <si>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</si>
  <si>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</si>
  <si>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</si>
  <si>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</si>
  <si>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</si>
  <si>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</si>
  <si>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</si>
  <si>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</si>
  <si>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</si>
  <si>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</si>
  <si>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</si>
  <si>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</si>
  <si>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</si>
  <si>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</si>
  <si>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</si>
  <si>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</si>
  <si>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</si>
  <si>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</si>
  <si>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</si>
  <si>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</si>
  <si>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</si>
  <si>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</si>
  <si>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</si>
  <si>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</si>
  <si>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</si>
  <si>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</si>
  <si>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</si>
  <si>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</si>
  <si>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</si>
  <si>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</si>
  <si>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</si>
  <si>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</si>
  <si>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</si>
  <si>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</si>
  <si>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</si>
  <si>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</si>
  <si>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</si>
  <si>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</si>
  <si>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</si>
  <si>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</si>
  <si>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</si>
  <si>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</si>
  <si>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</si>
  <si>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</si>
  <si>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</si>
  <si>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</si>
  <si>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</si>
  <si>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</si>
  <si>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</si>
  <si>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</si>
  <si>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</si>
  <si>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</si>
  <si>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</si>
  <si>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</si>
  <si>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</si>
  <si>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</si>
  <si>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</si>
  <si>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</si>
  <si>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</si>
  <si>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</si>
  <si>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</si>
  <si>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</si>
  <si>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</si>
  <si>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</si>
  <si>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</si>
  <si>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</si>
  <si>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</si>
  <si>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</si>
  <si>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</si>
  <si>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</si>
  <si>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</si>
  <si>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</si>
  <si>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</si>
  <si>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</si>
  <si>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</si>
  <si>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</si>
  <si>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</si>
  <si>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</si>
  <si>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</si>
  <si>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</si>
  <si>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</si>
  <si>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</si>
  <si>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</si>
  <si>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</si>
  <si>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</si>
  <si>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</si>
  <si>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</si>
  <si>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</si>
  <si>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</si>
  <si>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</si>
  <si>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</si>
  <si>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</si>
  <si>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</si>
  <si>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</si>
  <si>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</si>
  <si>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</si>
  <si>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</si>
  <si>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</si>
  <si>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</si>
  <si>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</si>
  <si>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</si>
  <si>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</si>
  <si>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</si>
  <si>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</si>
  <si>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</si>
  <si>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</si>
  <si>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</si>
  <si>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</si>
  <si>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</si>
  <si>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</si>
  <si>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</si>
  <si>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</si>
  <si>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</si>
  <si>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</si>
  <si>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</si>
  <si>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</si>
  <si>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</si>
  <si>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</si>
  <si>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</si>
  <si>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</si>
  <si>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</si>
  <si>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</si>
  <si>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</si>
  <si>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</si>
  <si>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</si>
  <si>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</si>
  <si>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</si>
  <si>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</si>
  <si>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</si>
  <si>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</si>
  <si>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</si>
  <si>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</si>
  <si>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</si>
  <si>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</si>
  <si>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</si>
  <si>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</si>
  <si>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</si>
  <si>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</si>
  <si>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</si>
  <si>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</si>
  <si>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</si>
  <si>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</si>
  <si>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</si>
  <si>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</si>
  <si>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</si>
  <si>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</si>
  <si>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</si>
  <si>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</si>
  <si>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</si>
  <si>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</si>
  <si>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</si>
  <si>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</si>
  <si>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</si>
  <si>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</si>
  <si>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</si>
  <si>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</si>
  <si>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</si>
  <si>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</si>
  <si>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</si>
  <si>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</si>
  <si>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</si>
  <si>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</si>
  <si>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</si>
  <si>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</si>
  <si>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</si>
  <si>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</si>
  <si>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</si>
  <si>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</si>
  <si>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</si>
  <si>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</si>
  <si>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</si>
  <si>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</si>
  <si>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</si>
  <si>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</si>
  <si>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</si>
  <si>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</si>
  <si>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</si>
  <si>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</si>
  <si>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</si>
  <si>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</si>
  <si>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</si>
  <si>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</si>
  <si>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</si>
  <si>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</si>
  <si>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</si>
  <si>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</si>
  <si>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</si>
  <si>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</si>
  <si>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</si>
  <si>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</si>
  <si>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</si>
  <si>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</si>
  <si>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</si>
  <si>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</si>
  <si>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</si>
  <si>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</si>
  <si>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</si>
  <si>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</si>
  <si>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</si>
  <si>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</si>
  <si>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</si>
  <si>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</si>
  <si>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</si>
  <si>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</si>
  <si>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</si>
  <si>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</si>
  <si>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</si>
  <si>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</si>
  <si>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</si>
  <si>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</si>
  <si>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</si>
  <si>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</si>
  <si>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</si>
  <si>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</si>
  <si>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</si>
  <si>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</si>
  <si>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</si>
  <si>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</si>
  <si>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</si>
  <si>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</si>
  <si>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</si>
  <si>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</si>
  <si>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</si>
  <si>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</si>
  <si>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</si>
  <si>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</si>
  <si>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</si>
  <si>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</si>
  <si>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</si>
  <si>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</si>
  <si>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</si>
  <si>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</si>
  <si>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</si>
  <si>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</si>
  <si>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</si>
  <si>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</si>
  <si>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</si>
  <si>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</si>
  <si>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</si>
  <si>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</si>
  <si>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</si>
  <si>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</si>
  <si>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</si>
  <si>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</si>
  <si>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</si>
  <si>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</si>
  <si>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</si>
  <si>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</si>
  <si>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</si>
  <si>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</si>
  <si>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</si>
  <si>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</si>
  <si>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</si>
  <si>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</si>
  <si>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</si>
  <si>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</si>
  <si>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</si>
  <si>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</si>
  <si>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</si>
  <si>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</si>
  <si>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</si>
  <si>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</si>
  <si>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</si>
  <si>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</si>
  <si>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</si>
  <si>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</si>
  <si>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</si>
  <si>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</si>
  <si>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</si>
  <si>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</si>
  <si>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</si>
  <si>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</si>
  <si>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</si>
  <si>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</si>
  <si>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</si>
  <si>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</si>
  <si>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</si>
  <si>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</si>
  <si>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</si>
  <si>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</si>
  <si>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</si>
  <si>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</si>
  <si>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</si>
  <si>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</si>
  <si>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</si>
  <si>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</si>
  <si>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</si>
  <si>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</si>
  <si>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</si>
  <si>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</si>
  <si>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</si>
  <si>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</si>
  <si>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</si>
  <si>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</si>
  <si>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</si>
  <si>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</si>
  <si>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</si>
  <si>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</si>
  <si>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</si>
  <si>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</si>
  <si>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</si>
  <si>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</si>
  <si>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</si>
  <si>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</si>
  <si>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</si>
  <si>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</si>
  <si>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</si>
  <si>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</si>
  <si>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</si>
  <si>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</si>
  <si>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</si>
  <si>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</si>
  <si>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</si>
  <si>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</si>
  <si>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</si>
  <si>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</si>
  <si>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</si>
  <si>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</si>
  <si>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</si>
  <si>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</si>
  <si>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</si>
  <si>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</si>
  <si>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</si>
  <si>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</si>
  <si>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</si>
  <si>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</si>
  <si>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</si>
  <si>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</si>
  <si>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</si>
  <si>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</si>
  <si>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</si>
  <si>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</si>
  <si>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</si>
  <si>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</si>
  <si>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</si>
  <si>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</si>
  <si>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</si>
  <si>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</si>
  <si>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</si>
  <si>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</si>
  <si>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</si>
  <si>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</si>
  <si>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</si>
  <si>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</si>
  <si>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</si>
  <si>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</si>
  <si>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</si>
  <si>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</si>
  <si>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</si>
  <si>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</si>
  <si>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</si>
  <si>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</si>
  <si>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</si>
  <si>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</si>
  <si>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</si>
  <si>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</si>
  <si>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</si>
  <si>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</si>
  <si>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</si>
  <si>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</si>
  <si>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</si>
  <si>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</si>
  <si>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</si>
  <si>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</si>
  <si>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</si>
  <si>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</si>
  <si>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</si>
  <si>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</si>
  <si>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</si>
  <si>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</si>
  <si>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</si>
  <si>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</si>
  <si>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</si>
  <si>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</si>
  <si>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</si>
  <si>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</si>
  <si>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</si>
  <si>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</si>
  <si>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</si>
  <si>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</si>
  <si>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</si>
  <si>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</si>
  <si>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</si>
  <si>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</si>
  <si>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</si>
  <si>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</si>
  <si>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</si>
  <si>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</si>
  <si>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</si>
  <si>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</si>
  <si>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</si>
  <si>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</si>
  <si>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</si>
  <si>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</si>
  <si>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</si>
  <si>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</si>
  <si>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</si>
  <si>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</si>
  <si>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</si>
  <si>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</si>
  <si>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</si>
  <si>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</si>
  <si>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</si>
  <si>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</si>
  <si>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</si>
  <si>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</si>
  <si>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</si>
  <si>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</si>
  <si>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</si>
  <si>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</si>
  <si>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</si>
  <si>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</si>
  <si>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</si>
  <si>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</si>
  <si>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</si>
  <si>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</si>
  <si>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</si>
  <si>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</si>
  <si>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</si>
  <si>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</si>
  <si>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</si>
  <si>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</si>
  <si>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</si>
  <si>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</si>
  <si>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</si>
  <si>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</si>
  <si>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</si>
  <si>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</si>
  <si>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</si>
  <si>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</si>
  <si>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</si>
  <si>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</si>
  <si>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</si>
  <si>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</si>
  <si>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</si>
  <si>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</si>
  <si>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</si>
  <si>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</si>
  <si>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</si>
  <si>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</si>
  <si>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</si>
  <si>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</si>
  <si>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</si>
  <si>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</si>
  <si>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</si>
  <si>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</si>
  <si>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</si>
  <si>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</si>
  <si>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</si>
  <si>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</si>
  <si>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</si>
  <si>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</si>
  <si>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</si>
  <si>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</si>
  <si>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</si>
  <si>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</si>
  <si>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</si>
  <si>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</si>
  <si>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</si>
  <si>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</si>
  <si>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</si>
  <si>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</si>
  <si>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</si>
  <si>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</si>
  <si>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</si>
  <si>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</si>
  <si>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</si>
  <si>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</si>
  <si>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</si>
  <si>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</si>
  <si>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</si>
  <si>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</si>
  <si>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</si>
  <si>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</si>
  <si>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</si>
  <si>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</si>
  <si>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</si>
  <si>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</si>
  <si>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</si>
  <si>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</si>
  <si>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</si>
  <si>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</si>
  <si>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</si>
  <si>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</si>
  <si>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</si>
  <si>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</si>
  <si>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</si>
  <si>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</si>
  <si>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</si>
  <si>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</si>
  <si>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</si>
  <si>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</si>
  <si>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</si>
  <si>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</si>
  <si>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</si>
  <si>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</si>
  <si>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</si>
  <si>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</si>
  <si>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</si>
  <si>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</si>
  <si>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</si>
  <si>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</si>
  <si>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</si>
  <si>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</si>
  <si>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</si>
  <si>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</si>
  <si>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</si>
  <si>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</si>
  <si>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</si>
  <si>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</si>
  <si>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</si>
  <si>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</si>
  <si>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</si>
  <si>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</si>
  <si>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</si>
  <si>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</si>
  <si>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</si>
  <si>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</si>
  <si>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</si>
  <si>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</si>
  <si>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</si>
  <si>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</si>
  <si>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</si>
  <si>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</si>
  <si>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</si>
  <si>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</si>
  <si>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</si>
  <si>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</si>
  <si>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</si>
  <si>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</si>
  <si>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</si>
  <si>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</si>
  <si>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</si>
  <si>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</si>
  <si>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</si>
  <si>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</si>
  <si>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</si>
  <si>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</si>
  <si>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</si>
  <si>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</si>
  <si>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</si>
  <si>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</si>
  <si>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</si>
  <si>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</si>
  <si>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</si>
  <si>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</si>
  <si>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</si>
  <si>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</si>
  <si>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</si>
  <si>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</si>
  <si>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</si>
  <si>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</si>
  <si>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</si>
  <si>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</si>
  <si>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</si>
  <si>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</si>
  <si>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</si>
  <si>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</si>
  <si>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</si>
  <si>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</si>
  <si>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</si>
  <si>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</si>
  <si>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</si>
  <si>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</si>
  <si>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</si>
  <si>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</si>
  <si>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</si>
  <si>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</si>
  <si>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</si>
  <si>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</si>
  <si>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</si>
  <si>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</si>
  <si>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</si>
  <si>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</si>
  <si>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</si>
  <si>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</si>
  <si>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</si>
  <si>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</si>
  <si>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</si>
  <si>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</si>
  <si>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</si>
  <si>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</si>
  <si>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</si>
  <si>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</si>
  <si>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</si>
  <si>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</si>
  <si>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</si>
  <si>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</si>
  <si>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</si>
  <si>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</si>
  <si>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</si>
  <si>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</si>
  <si>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</si>
  <si>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</si>
  <si>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</si>
  <si>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</si>
  <si>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</si>
  <si>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</si>
  <si>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</si>
  <si>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</si>
  <si>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</si>
  <si>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</si>
  <si>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</si>
  <si>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</si>
  <si>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</si>
  <si>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</si>
  <si>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</si>
  <si>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</si>
  <si>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</si>
  <si>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</si>
  <si>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</si>
  <si>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</si>
  <si>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</si>
  <si>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</si>
  <si>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</si>
  <si>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</si>
  <si>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</si>
  <si>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</si>
  <si>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</si>
  <si>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</si>
  <si>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</si>
  <si>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</si>
  <si>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</si>
  <si>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</si>
  <si>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</si>
  <si>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</si>
  <si>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</si>
  <si>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</si>
  <si>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</si>
  <si>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</si>
  <si>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</si>
  <si>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</si>
  <si>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</si>
  <si>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</si>
  <si>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</si>
  <si>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</si>
  <si>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</si>
  <si>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</si>
  <si>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</si>
  <si>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</si>
  <si>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</si>
  <si>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</si>
  <si>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</si>
  <si>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</si>
  <si>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</si>
  <si>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</si>
  <si>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</si>
  <si>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</si>
  <si>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</si>
  <si>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</si>
  <si>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</si>
  <si>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</si>
  <si>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</si>
  <si>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</si>
  <si>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</si>
  <si>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</si>
  <si>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</si>
  <si>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</si>
  <si>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</si>
  <si>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</si>
  <si>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</si>
  <si>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</si>
  <si>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</si>
  <si>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</si>
  <si>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</si>
  <si>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</si>
  <si>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</si>
  <si>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</si>
  <si>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</si>
  <si>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</si>
  <si>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</si>
  <si>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</si>
  <si>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</si>
  <si>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</si>
  <si>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</si>
  <si>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</si>
  <si>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</si>
  <si>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</si>
  <si>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</si>
  <si>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</si>
  <si>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</si>
  <si>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</si>
  <si>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</si>
  <si>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</si>
  <si>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</si>
  <si>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</si>
  <si>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</si>
  <si>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</si>
  <si>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</si>
  <si>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</si>
  <si>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</si>
  <si>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</si>
  <si>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</si>
  <si>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</si>
  <si>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</si>
  <si>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</si>
  <si>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</si>
  <si>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</si>
  <si>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</si>
  <si>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</si>
  <si>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</si>
  <si>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</si>
  <si>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</si>
  <si>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</si>
  <si>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</si>
  <si>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</si>
  <si>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</si>
  <si>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</si>
  <si>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</si>
  <si>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</si>
  <si>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</si>
  <si>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</si>
  <si>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</si>
  <si>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</si>
  <si>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</si>
  <si>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</si>
  <si>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</si>
  <si>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</si>
  <si>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</si>
  <si>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</si>
  <si>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</si>
  <si>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</si>
  <si>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</si>
  <si>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</si>
  <si>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</si>
  <si>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</si>
  <si>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</si>
  <si>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</si>
  <si>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</si>
  <si>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</si>
  <si>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</si>
  <si>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</si>
  <si>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</si>
  <si>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</si>
  <si>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</si>
  <si>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</si>
  <si>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</si>
  <si>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</si>
  <si>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</si>
  <si>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</si>
  <si>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</si>
  <si>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</si>
  <si>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</si>
  <si>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</si>
  <si>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</si>
  <si>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</si>
  <si>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</si>
  <si>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</si>
  <si>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</si>
  <si>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</si>
  <si>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</si>
  <si>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</si>
  <si>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</si>
  <si>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</si>
  <si>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</si>
  <si>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</si>
  <si>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</si>
  <si>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</si>
  <si>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</si>
  <si>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</si>
  <si>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</si>
  <si>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</si>
  <si>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</si>
  <si>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</si>
  <si>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</si>
  <si>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</si>
  <si>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</si>
  <si>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</si>
  <si>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</si>
  <si>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</si>
  <si>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</si>
  <si>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</si>
  <si>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</si>
  <si>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</si>
  <si>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</si>
  <si>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</si>
  <si>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</si>
  <si>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</si>
  <si>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</si>
  <si>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</si>
  <si>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</si>
  <si>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</si>
  <si>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</si>
  <si>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</si>
  <si>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</si>
  <si>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</si>
  <si>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</si>
  <si>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</si>
  <si>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</si>
  <si>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</si>
  <si>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</si>
  <si>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</si>
  <si>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</si>
  <si>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</si>
  <si>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</si>
  <si>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</si>
  <si>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</si>
  <si>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</si>
  <si>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</si>
  <si>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</si>
  <si>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</si>
  <si>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</si>
  <si>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</si>
  <si>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</si>
  <si>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</si>
  <si>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</si>
  <si>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</si>
  <si>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</si>
  <si>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</si>
  <si>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</si>
  <si>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</si>
  <si>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</si>
  <si>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</si>
  <si>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</si>
  <si>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</si>
  <si>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</si>
  <si>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</si>
  <si>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</si>
  <si>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</si>
  <si>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</si>
  <si>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</si>
  <si>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</si>
  <si>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</si>
  <si>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</si>
  <si>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</si>
  <si>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</si>
  <si>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</si>
  <si>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</si>
  <si>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</si>
  <si>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</si>
  <si>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</si>
  <si>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</si>
  <si>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</si>
  <si>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</si>
  <si>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</si>
  <si>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</si>
  <si>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</si>
  <si>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</si>
  <si>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</si>
  <si>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</si>
  <si>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</si>
  <si>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</si>
  <si>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</si>
  <si>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</si>
  <si>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</si>
  <si>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</si>
  <si>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</si>
  <si>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</si>
  <si>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</si>
  <si>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</si>
  <si>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</si>
  <si>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</si>
  <si>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</si>
  <si>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</si>
  <si>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</si>
  <si>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</si>
  <si>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</si>
  <si>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</si>
  <si>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</si>
  <si>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</si>
  <si>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</si>
  <si>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</si>
  <si>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</si>
  <si>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</si>
  <si>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</si>
  <si>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</si>
  <si>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</si>
  <si>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</si>
  <si>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</si>
  <si>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</si>
  <si>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</si>
  <si>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</si>
  <si>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</si>
  <si>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</si>
  <si>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</si>
  <si>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</si>
  <si>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</si>
  <si>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</si>
  <si>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</si>
  <si>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</si>
  <si>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</si>
  <si>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</si>
  <si>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</si>
  <si>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</si>
  <si>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</si>
  <si>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</si>
  <si>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</si>
  <si>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</si>
  <si>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</si>
  <si>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</si>
  <si>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</si>
  <si>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</si>
  <si>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</si>
  <si>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</si>
  <si>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</si>
  <si>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</si>
  <si>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</si>
  <si>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</si>
  <si>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</si>
  <si>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</si>
  <si>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</si>
  <si>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</si>
  <si>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</si>
  <si>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</si>
  <si>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</si>
  <si>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</si>
  <si>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</si>
  <si>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</si>
  <si>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</si>
  <si>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</si>
  <si>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</si>
  <si>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</si>
  <si>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</si>
  <si>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</si>
  <si>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</si>
  <si>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</si>
  <si>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</si>
  <si>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</si>
  <si>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</si>
  <si>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</si>
  <si>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</si>
  <si>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</si>
  <si>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</si>
  <si>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</si>
  <si>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</si>
  <si>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</si>
  <si>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</si>
  <si>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</si>
  <si>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</si>
  <si>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</si>
  <si>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</si>
  <si>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</si>
  <si>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</si>
  <si>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</si>
  <si>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</si>
  <si>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</si>
  <si>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</si>
  <si>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</si>
  <si>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</si>
  <si>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</si>
  <si>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</si>
  <si>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</si>
  <si>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</si>
  <si>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</si>
  <si>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</si>
  <si>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</si>
  <si>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</si>
  <si>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</si>
  <si>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</si>
  <si>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</si>
  <si>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</si>
  <si>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</si>
  <si>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</si>
  <si>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</si>
  <si>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</si>
  <si>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</si>
  <si>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</si>
  <si>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</si>
  <si>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</si>
  <si>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</si>
  <si>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</si>
  <si>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</si>
  <si>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</si>
  <si>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</si>
  <si>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</si>
  <si>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</si>
  <si>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</si>
  <si>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</si>
  <si>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</si>
  <si>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</si>
  <si>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</si>
  <si>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</si>
  <si>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</si>
  <si>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</si>
  <si>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</si>
  <si>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</si>
  <si>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</si>
  <si>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</si>
  <si>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</si>
  <si>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</si>
  <si>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</si>
  <si>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</si>
  <si>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</si>
  <si>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</si>
  <si>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</si>
  <si>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</si>
  <si>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</si>
  <si>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</si>
  <si>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</si>
  <si>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</si>
  <si>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</si>
  <si>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</si>
  <si>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</si>
  <si>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</si>
  <si>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</si>
  <si>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</si>
  <si>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</si>
  <si>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</si>
  <si>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</si>
  <si>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</si>
  <si>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</si>
  <si>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</si>
  <si>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</si>
  <si>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</si>
  <si>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</si>
  <si>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</si>
  <si>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</si>
  <si>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</si>
  <si>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</si>
  <si>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</si>
  <si>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</si>
  <si>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</si>
  <si>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</si>
  <si>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</si>
  <si>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</si>
  <si>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</si>
  <si>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</si>
  <si>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</si>
  <si>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</si>
  <si>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</si>
  <si>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</si>
  <si>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</si>
  <si>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</si>
  <si>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</si>
  <si>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</si>
  <si>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</si>
  <si>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</si>
  <si>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</si>
  <si>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</si>
  <si>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</si>
  <si>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</si>
  <si>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</si>
  <si>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</si>
  <si>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</si>
  <si>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</si>
  <si>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</si>
  <si>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</si>
  <si>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</si>
  <si>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</si>
  <si>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</si>
  <si>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</si>
  <si>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</si>
  <si>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</si>
  <si>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</si>
  <si>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</si>
  <si>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</si>
  <si>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</si>
  <si>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</si>
  <si>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</si>
  <si>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</si>
  <si>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</si>
  <si>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</si>
  <si>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</si>
  <si>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</si>
  <si>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</si>
  <si>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</si>
  <si>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</si>
  <si>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</si>
  <si>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</si>
  <si>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</si>
  <si>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</si>
  <si>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</si>
  <si>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</si>
  <si>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</si>
  <si>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</si>
  <si>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</si>
  <si>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</si>
  <si>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</si>
  <si>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</si>
  <si>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</si>
  <si>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</si>
  <si>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</si>
  <si>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</si>
  <si>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</si>
  <si>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</si>
  <si>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</si>
  <si>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</si>
  <si>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</si>
  <si>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</si>
  <si>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</si>
  <si>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</si>
  <si>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</si>
  <si>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</si>
  <si>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</si>
  <si>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</si>
  <si>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</si>
  <si>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</si>
  <si>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</si>
  <si>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</si>
  <si>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</si>
  <si>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</si>
  <si>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</si>
  <si>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</si>
  <si>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</si>
  <si>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</si>
  <si>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</si>
  <si>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</si>
  <si>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</si>
  <si>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</si>
  <si>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</si>
  <si>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</si>
  <si>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</si>
  <si>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</si>
  <si>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</si>
  <si>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</si>
  <si>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</si>
  <si>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</si>
  <si>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</si>
  <si>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</si>
  <si>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</si>
  <si>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</si>
  <si>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</si>
  <si>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</si>
  <si>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</si>
  <si>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</si>
  <si>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</si>
  <si>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</si>
  <si>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</si>
  <si>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</si>
  <si>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</si>
  <si>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</si>
  <si>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</si>
  <si>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</si>
  <si>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</si>
  <si>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</si>
  <si>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</si>
  <si>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</si>
  <si>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</si>
  <si>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</si>
  <si>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</si>
  <si>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</si>
  <si>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</si>
  <si>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</si>
  <si>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</si>
  <si>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</si>
  <si>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</si>
  <si>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</si>
  <si>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</si>
  <si>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</si>
  <si>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</si>
  <si>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</si>
  <si>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</si>
  <si>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</si>
  <si>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</si>
  <si>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</si>
  <si>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</si>
  <si>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</si>
  <si>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</si>
  <si>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</si>
  <si>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</si>
  <si>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</si>
  <si>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</si>
  <si>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</si>
  <si>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</si>
  <si>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</si>
  <si>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</si>
  <si>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</si>
  <si>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</si>
  <si>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</si>
  <si>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</si>
  <si>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</si>
  <si>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</si>
  <si>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</si>
  <si>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</si>
  <si>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</si>
  <si>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</si>
  <si>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</si>
  <si>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</si>
  <si>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</si>
  <si>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</si>
  <si>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</si>
  <si>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</si>
  <si>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</si>
  <si>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</si>
  <si>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</si>
  <si>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</si>
  <si>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</si>
  <si>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</si>
  <si>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</si>
  <si>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</si>
  <si>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</si>
  <si>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</si>
  <si>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</si>
  <si>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</si>
  <si>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</si>
  <si>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</si>
  <si>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</si>
  <si>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</si>
  <si>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</si>
  <si>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</si>
  <si>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</si>
  <si>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</si>
  <si>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</si>
  <si>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</si>
  <si>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</si>
  <si>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</si>
  <si>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</si>
  <si>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</si>
  <si>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</si>
  <si>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</si>
  <si>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</si>
  <si>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</si>
  <si>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</si>
  <si>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</si>
  <si>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</si>
  <si>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</si>
  <si>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</si>
  <si>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</si>
  <si>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</si>
  <si>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</si>
  <si>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</si>
  <si>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</si>
  <si>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</si>
  <si>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</si>
  <si>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</si>
  <si>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</si>
  <si>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</si>
  <si>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</si>
  <si>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</si>
  <si>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</si>
  <si>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</si>
  <si>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</si>
  <si>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</si>
  <si>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</si>
  <si>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</si>
  <si>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</si>
  <si>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</si>
  <si>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</si>
  <si>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</si>
  <si>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</si>
  <si>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</si>
  <si>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</si>
  <si>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</si>
  <si>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</si>
  <si>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</si>
  <si>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</si>
  <si>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</si>
  <si>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</si>
  <si>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</si>
  <si>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</si>
  <si>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</si>
  <si>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</si>
  <si>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</si>
  <si>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</si>
  <si>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</si>
  <si>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</si>
  <si>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</si>
  <si>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</si>
  <si>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</si>
  <si>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</si>
  <si>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</si>
  <si>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</si>
  <si>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</si>
  <si>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</si>
  <si>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</si>
  <si>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</si>
  <si>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</si>
  <si>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</si>
  <si>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</si>
  <si>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</si>
  <si>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</si>
  <si>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</si>
  <si>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</si>
  <si>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</si>
  <si>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</si>
  <si>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</si>
  <si>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</si>
  <si>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</si>
  <si>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</si>
  <si>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</si>
  <si>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</si>
  <si>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</si>
  <si>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</si>
  <si>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</si>
  <si>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</si>
  <si>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</si>
  <si>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</si>
  <si>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</si>
  <si>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</si>
  <si>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</si>
  <si>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</si>
  <si>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</si>
  <si>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</si>
  <si>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</si>
  <si>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</si>
  <si>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</si>
  <si>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</si>
  <si>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</si>
  <si>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</si>
  <si>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</si>
  <si>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</si>
  <si>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</si>
  <si>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</si>
  <si>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</si>
  <si>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</si>
  <si>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</si>
  <si>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</si>
  <si>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</si>
  <si>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</si>
  <si>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</si>
  <si>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</si>
  <si>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</si>
  <si>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</si>
  <si>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</si>
  <si>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</si>
  <si>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</si>
  <si>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</si>
  <si>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</si>
  <si>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</si>
  <si>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</si>
  <si>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</si>
  <si>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</si>
  <si>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</si>
  <si>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</si>
  <si>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</si>
  <si>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</si>
  <si>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</si>
  <si>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</si>
  <si>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</si>
  <si>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</si>
  <si>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</si>
  <si>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</si>
  <si>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</si>
  <si>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</si>
  <si>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</si>
  <si>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</si>
  <si>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</si>
  <si>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</si>
  <si>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</si>
  <si>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</si>
  <si>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</si>
  <si>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</si>
  <si>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</si>
  <si>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</si>
  <si>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</si>
  <si>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</si>
  <si>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</si>
  <si>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</si>
  <si>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</si>
  <si>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</si>
  <si>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</si>
  <si>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</si>
  <si>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</si>
  <si>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</si>
  <si>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</si>
  <si>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</si>
  <si>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</si>
  <si>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</si>
  <si>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</si>
  <si>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</si>
  <si>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</si>
  <si>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</si>
  <si>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</si>
  <si>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</si>
  <si>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</si>
  <si>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</si>
  <si>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</si>
  <si>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</si>
  <si>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</si>
  <si>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</si>
  <si>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</si>
  <si>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</si>
  <si>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</si>
  <si>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</si>
  <si>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</si>
  <si>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</si>
  <si>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</si>
  <si>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</si>
  <si>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</si>
  <si>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</si>
  <si>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</si>
  <si>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</si>
  <si>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</si>
  <si>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</si>
  <si>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</si>
  <si>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</si>
  <si>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</si>
  <si>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</si>
  <si>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</si>
  <si>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</si>
  <si>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</si>
  <si>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</si>
  <si>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</si>
  <si>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</si>
  <si>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</si>
  <si>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</si>
  <si>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</si>
  <si>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</si>
  <si>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</si>
  <si>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</si>
  <si>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</si>
  <si>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</si>
  <si>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</si>
  <si>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</si>
  <si>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</si>
  <si>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</si>
  <si>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</si>
  <si>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</si>
  <si>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</si>
  <si>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</si>
  <si>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</si>
  <si>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</si>
  <si>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</si>
  <si>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</si>
  <si>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</si>
  <si>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</si>
  <si>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</si>
  <si>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</si>
  <si>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</si>
  <si>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</si>
  <si>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</si>
  <si>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</si>
  <si>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</si>
  <si>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</si>
  <si>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</si>
  <si>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</si>
  <si>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</si>
  <si>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</si>
  <si>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</si>
  <si>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</si>
  <si>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</si>
  <si>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</si>
  <si>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</si>
  <si>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</si>
  <si>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</si>
  <si>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</si>
  <si>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</si>
  <si>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</si>
  <si>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</si>
  <si>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</si>
  <si>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</si>
  <si>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</si>
  <si>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</si>
  <si>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</si>
  <si>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</si>
  <si>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</si>
  <si>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</si>
  <si>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</si>
  <si>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</si>
  <si>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</si>
  <si>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</si>
  <si>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</si>
  <si>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</si>
  <si>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</si>
  <si>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</si>
  <si>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</si>
  <si>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</si>
  <si>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</si>
  <si>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</si>
  <si>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</si>
  <si>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</si>
  <si>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</si>
  <si>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</si>
  <si>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</si>
  <si>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</si>
  <si>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</si>
  <si>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</si>
  <si>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</si>
  <si>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</si>
  <si>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</si>
  <si>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</si>
  <si>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</si>
  <si>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</si>
  <si>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</si>
  <si>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</si>
  <si>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</si>
  <si>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</si>
  <si>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</si>
  <si>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</si>
  <si>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</si>
  <si>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</si>
  <si>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</si>
  <si>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</si>
  <si>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</si>
  <si>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</si>
  <si>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</si>
  <si>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</si>
  <si>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</si>
  <si>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</si>
  <si>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</si>
  <si>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</si>
  <si>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</si>
  <si>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</si>
  <si>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</si>
  <si>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</si>
  <si>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</si>
  <si>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</si>
  <si>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</si>
  <si>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</si>
  <si>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</si>
  <si>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</si>
  <si>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</si>
  <si>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</si>
  <si>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</si>
  <si>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</si>
  <si>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</si>
  <si>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</si>
  <si>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</si>
  <si>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</si>
  <si>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</si>
  <si>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</si>
  <si>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</si>
  <si>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</si>
  <si>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</si>
  <si>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</si>
  <si>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</si>
  <si>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</si>
  <si>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</si>
  <si>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</si>
  <si>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</si>
  <si>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</si>
  <si>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</si>
  <si>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</si>
  <si>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</si>
  <si>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</si>
  <si>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</si>
  <si>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</si>
  <si>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</si>
  <si>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</si>
  <si>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</si>
  <si>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</si>
  <si>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</si>
  <si>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</si>
  <si>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</si>
  <si>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</si>
  <si>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</si>
  <si>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</si>
  <si>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</si>
  <si>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</si>
  <si>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</si>
  <si>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</si>
  <si>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</si>
  <si>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</si>
  <si>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</si>
  <si>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</si>
  <si>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</si>
  <si>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</si>
  <si>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</si>
  <si>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</si>
  <si>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</si>
  <si>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</si>
  <si>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</si>
  <si>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</si>
  <si>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</si>
  <si>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</si>
  <si>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</si>
  <si>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</si>
  <si>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</si>
  <si>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</si>
  <si>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</si>
  <si>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</si>
  <si>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</si>
  <si>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</si>
  <si>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</si>
  <si>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</si>
  <si>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</si>
  <si>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</si>
  <si>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</si>
  <si>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</si>
  <si>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</si>
  <si>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</si>
  <si>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</si>
  <si>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</si>
  <si>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</si>
  <si>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</si>
  <si>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</si>
  <si>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</si>
  <si>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</si>
  <si>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</si>
  <si>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</si>
  <si>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</si>
  <si>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</si>
  <si>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</si>
  <si>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</si>
  <si>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</si>
  <si>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</si>
  <si>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</si>
  <si>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</si>
  <si>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</si>
  <si>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</si>
  <si>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</si>
  <si>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</si>
  <si>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</si>
  <si>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</si>
  <si>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</si>
  <si>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</si>
  <si>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</si>
  <si>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</si>
  <si>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</si>
  <si>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</si>
  <si>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</si>
  <si>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</si>
  <si>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</si>
  <si>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</si>
  <si>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</si>
  <si>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</si>
  <si>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</si>
  <si>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</si>
  <si>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</si>
  <si>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</si>
  <si>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</si>
  <si>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</si>
  <si>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</si>
  <si>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</si>
  <si>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</si>
  <si>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</si>
  <si>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</si>
  <si>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</si>
  <si>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</si>
  <si>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</si>
  <si>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</si>
  <si>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</si>
  <si>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</si>
  <si>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</si>
  <si>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</si>
  <si>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</si>
  <si>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</si>
  <si>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</si>
  <si>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</si>
  <si>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</si>
  <si>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</si>
  <si>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</si>
  <si>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</si>
  <si>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</si>
  <si>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</si>
  <si>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</si>
  <si>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</si>
  <si>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</si>
  <si>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</si>
  <si>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</si>
  <si>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</si>
  <si>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</si>
  <si>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</si>
  <si>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</si>
  <si>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</si>
  <si>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</si>
  <si>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</si>
  <si>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</si>
  <si>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</si>
  <si>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</si>
  <si>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</si>
  <si>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</si>
  <si>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</si>
  <si>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</si>
  <si>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</si>
  <si>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</si>
  <si>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</si>
  <si>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</si>
  <si>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</si>
  <si>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</si>
  <si>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</si>
  <si>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</si>
  <si>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</si>
  <si>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</si>
  <si>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</si>
  <si>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</si>
  <si>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</si>
  <si>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</si>
  <si>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</si>
  <si>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</si>
  <si>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</si>
  <si>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</si>
  <si>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</si>
  <si>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</si>
  <si>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</si>
  <si>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</si>
  <si>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</si>
  <si>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</si>
  <si>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</si>
  <si>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</si>
  <si>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</si>
  <si>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</si>
  <si>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</si>
  <si>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</si>
  <si>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</si>
  <si>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</si>
  <si>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</si>
  <si>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</si>
  <si>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</si>
  <si>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</si>
  <si>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</si>
  <si>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</si>
  <si>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</si>
  <si>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</si>
  <si>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</si>
  <si>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</si>
  <si>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</si>
  <si>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</si>
  <si>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</si>
  <si>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</si>
  <si>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</si>
  <si>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</si>
  <si>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</si>
  <si>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</si>
  <si>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</si>
  <si>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</si>
  <si>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</si>
  <si>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</si>
  <si>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</si>
  <si>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</si>
  <si>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</si>
  <si>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</si>
  <si>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</si>
  <si>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</si>
  <si>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</si>
  <si>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</si>
  <si>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</si>
  <si>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</si>
  <si>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</si>
  <si>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</si>
  <si>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</si>
  <si>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</si>
  <si>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</si>
  <si>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</si>
  <si>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</si>
  <si>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</si>
  <si>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</si>
  <si>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</si>
  <si>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</si>
  <si>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</si>
  <si>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</si>
  <si>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</si>
  <si>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</si>
  <si>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</si>
  <si>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</si>
  <si>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</si>
  <si>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</si>
  <si>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</si>
  <si>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</si>
  <si>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</si>
  <si>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</si>
  <si>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</si>
  <si>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</si>
  <si>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</si>
  <si>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</si>
  <si>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</si>
  <si>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</si>
  <si>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</si>
  <si>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</si>
  <si>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</si>
  <si>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</si>
  <si>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</si>
  <si>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</si>
  <si>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</si>
  <si>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</si>
  <si>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</si>
  <si>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</si>
  <si>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</si>
  <si>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</si>
  <si>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</si>
  <si>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</si>
  <si>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</si>
  <si>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</si>
  <si>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</si>
  <si>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</si>
  <si>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</si>
  <si>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</si>
  <si>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</si>
  <si>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</si>
  <si>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</si>
  <si>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</si>
  <si>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</si>
  <si>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</si>
  <si>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</si>
  <si>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</si>
  <si>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</si>
  <si>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</si>
  <si>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</si>
  <si>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</si>
  <si>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</si>
  <si>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</si>
  <si>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</si>
  <si>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</si>
  <si>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</si>
  <si>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</si>
  <si>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</si>
  <si>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</si>
  <si>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</si>
  <si>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</si>
  <si>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</si>
  <si>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</si>
  <si>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</si>
  <si>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</si>
  <si>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</si>
  <si>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</si>
  <si>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</si>
  <si>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</si>
  <si>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</si>
  <si>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</si>
  <si>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</si>
  <si>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</si>
  <si>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</si>
  <si>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</si>
  <si>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</si>
  <si>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</si>
  <si>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</si>
  <si>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</si>
  <si>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</si>
  <si>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</si>
  <si>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</si>
  <si>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</si>
  <si>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</si>
  <si>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</si>
  <si>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</si>
  <si>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</si>
  <si>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</si>
  <si>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</si>
  <si>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</si>
  <si>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</si>
  <si>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</si>
  <si>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</si>
  <si>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</si>
  <si>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</si>
  <si>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</si>
  <si>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</si>
  <si>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</si>
  <si>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</si>
  <si>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</si>
  <si>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</si>
  <si>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</si>
  <si>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</si>
  <si>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</si>
  <si>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</si>
  <si>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</si>
  <si>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</si>
  <si>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</si>
  <si>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</si>
  <si>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</si>
  <si>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</si>
  <si>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</si>
  <si>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</si>
  <si>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</si>
  <si>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</si>
  <si>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</si>
  <si>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</si>
  <si>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</si>
  <si>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</si>
  <si>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</si>
  <si>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</si>
  <si>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</si>
  <si>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</si>
  <si>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</si>
  <si>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</si>
  <si>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</si>
  <si>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</si>
  <si>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</si>
  <si>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</si>
  <si>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</si>
  <si>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</si>
  <si>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</si>
  <si>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</si>
  <si>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</si>
  <si>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</si>
  <si>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</si>
  <si>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</si>
  <si>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</si>
  <si>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</si>
  <si>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</si>
  <si>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</si>
  <si>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</si>
  <si>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</si>
  <si>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</si>
  <si>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</si>
  <si>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</si>
  <si>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</si>
  <si>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</si>
  <si>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</si>
  <si>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</si>
  <si>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</si>
  <si>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</si>
  <si>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</si>
  <si>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</si>
  <si>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</si>
  <si>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</si>
  <si>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</si>
  <si>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</si>
  <si>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</si>
  <si>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</si>
  <si>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</si>
  <si>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</si>
  <si>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</si>
  <si>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</si>
  <si>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</si>
  <si>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</si>
  <si>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</si>
  <si>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</si>
  <si>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</si>
  <si>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</si>
  <si>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</si>
  <si>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</si>
  <si>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</si>
  <si>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</si>
  <si>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</si>
  <si>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</si>
  <si>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</si>
  <si>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</si>
  <si>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</si>
  <si>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</si>
  <si>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</si>
  <si>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</si>
  <si>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</si>
  <si>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</si>
  <si>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</si>
  <si>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</si>
  <si>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</si>
  <si>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</si>
  <si>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</si>
  <si>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</si>
  <si>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</si>
  <si>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</si>
  <si>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</si>
  <si>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</si>
  <si>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</si>
  <si>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</si>
  <si>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</si>
  <si>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</si>
  <si>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</si>
  <si>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</si>
  <si>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</si>
  <si>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</si>
  <si>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</si>
  <si>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</si>
  <si>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</si>
  <si>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</si>
  <si>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</si>
  <si>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</si>
  <si>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</si>
  <si>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</si>
  <si>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</si>
  <si>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</si>
  <si>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</si>
  <si>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</si>
  <si>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</si>
  <si>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</si>
  <si>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</si>
  <si>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</si>
  <si>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</si>
  <si>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</si>
  <si>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</si>
  <si>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</si>
  <si>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</si>
  <si>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</si>
  <si>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</si>
  <si>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</si>
  <si>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</si>
  <si>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</si>
  <si>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</si>
  <si>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</si>
  <si>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</si>
  <si>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</si>
  <si>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</si>
  <si>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</si>
  <si>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</si>
  <si>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</si>
  <si>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</si>
  <si>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</si>
  <si>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</si>
  <si>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</si>
  <si>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</si>
  <si>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</si>
  <si>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</si>
  <si>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</si>
  <si>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</si>
  <si>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</si>
  <si>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</si>
  <si>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</si>
  <si>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</si>
  <si>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</si>
  <si>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</si>
  <si>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</si>
  <si>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</si>
  <si>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</si>
  <si>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</si>
  <si>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</si>
  <si>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</si>
  <si>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</si>
  <si>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</si>
  <si>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</si>
  <si>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</si>
  <si>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</si>
  <si>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</si>
  <si>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</si>
  <si>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</si>
  <si>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</si>
  <si>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</si>
  <si>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</si>
  <si>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</si>
  <si>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</si>
  <si>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</si>
  <si>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</si>
  <si>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</si>
  <si>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</si>
  <si>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</si>
  <si>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</si>
  <si>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</si>
  <si>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</si>
  <si>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</si>
  <si>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</si>
  <si>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</si>
  <si>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</si>
  <si>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</si>
  <si>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</si>
  <si>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</si>
  <si>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</si>
  <si>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</si>
  <si>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</si>
  <si>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</si>
  <si>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</si>
  <si>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</si>
  <si>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</si>
  <si>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</si>
  <si>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</si>
  <si>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</si>
  <si>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</si>
  <si>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</si>
  <si>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</si>
  <si>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</si>
  <si>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</si>
  <si>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</si>
  <si>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</si>
  <si>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</si>
  <si>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</si>
  <si>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</si>
  <si>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</si>
  <si>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</si>
  <si>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</si>
  <si>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</si>
  <si>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</si>
  <si>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</si>
  <si>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</si>
  <si>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</si>
  <si>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</si>
  <si>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</si>
  <si>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</si>
  <si>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</si>
  <si>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</si>
  <si>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</si>
  <si>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</si>
  <si>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</si>
  <si>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</si>
  <si>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</si>
  <si>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</si>
  <si>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</si>
  <si>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</si>
  <si>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</si>
  <si>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</si>
  <si>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</si>
  <si>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</si>
  <si>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</si>
  <si>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</si>
  <si>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</si>
  <si>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</si>
  <si>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</si>
  <si>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</si>
  <si>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</si>
  <si>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</si>
  <si>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</si>
  <si>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</si>
  <si>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</si>
  <si>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</si>
  <si>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</si>
  <si>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</si>
  <si>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</si>
  <si>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</si>
  <si>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</si>
  <si>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</si>
  <si>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</si>
  <si>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</si>
  <si>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</si>
  <si>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</si>
  <si>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</si>
  <si>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</si>
  <si>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</si>
  <si>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</si>
  <si>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</si>
  <si>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</si>
  <si>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</si>
  <si>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</si>
  <si>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</si>
  <si>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</si>
  <si>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</si>
  <si>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</si>
  <si>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</si>
  <si>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</si>
  <si>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</si>
  <si>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</si>
  <si>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</si>
  <si>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</si>
  <si>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</si>
  <si>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</si>
  <si>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</si>
  <si>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</si>
  <si>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</si>
  <si>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</si>
  <si>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</si>
  <si>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</si>
  <si>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</si>
  <si>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</si>
  <si>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</si>
  <si>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</si>
  <si>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</si>
  <si>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</si>
  <si>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</si>
  <si>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</si>
  <si>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</si>
  <si>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</si>
  <si>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</si>
  <si>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</si>
  <si>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</si>
  <si>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</si>
  <si>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</si>
  <si>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</si>
  <si>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</si>
  <si>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</si>
  <si>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</si>
  <si>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</si>
  <si>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</si>
  <si>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</si>
  <si>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</si>
  <si>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</si>
  <si>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</si>
  <si>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</si>
  <si>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</si>
  <si>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</si>
  <si>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</si>
  <si>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</si>
  <si>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</si>
  <si>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</si>
  <si>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</si>
  <si>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</si>
  <si>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</si>
  <si>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</si>
  <si>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</si>
  <si>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</si>
  <si>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</si>
  <si>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</si>
  <si>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</si>
  <si>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</si>
  <si>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</si>
  <si>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</si>
  <si>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</si>
  <si>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</si>
  <si>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</si>
  <si>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</si>
  <si>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</si>
  <si>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</si>
  <si>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</si>
  <si>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</si>
  <si>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</si>
  <si>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</si>
  <si>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</si>
  <si>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</si>
  <si>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</si>
  <si>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</si>
  <si>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</si>
  <si>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</si>
  <si>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</si>
  <si>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</si>
  <si>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</si>
  <si>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</si>
  <si>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</si>
  <si>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</si>
  <si>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</si>
  <si>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</si>
  <si>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</si>
  <si>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</si>
  <si>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</si>
  <si>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</si>
  <si>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</si>
  <si>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</si>
  <si>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</si>
  <si>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</si>
  <si>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</si>
  <si>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</si>
  <si>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</si>
  <si>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</si>
  <si>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</si>
  <si>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</si>
  <si>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</si>
  <si>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</si>
  <si>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</si>
  <si>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</si>
  <si>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</si>
  <si>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</si>
  <si>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</si>
  <si>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</si>
  <si>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</si>
  <si>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</si>
  <si>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</si>
  <si>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</si>
  <si>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</si>
  <si>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</si>
  <si>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</si>
  <si>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</si>
  <si>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</si>
  <si>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</si>
  <si>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</si>
  <si>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</si>
  <si>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</si>
  <si>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</si>
  <si>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</si>
  <si>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</si>
  <si>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</si>
  <si>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</si>
  <si>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</si>
  <si>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</si>
  <si>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</si>
  <si>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</si>
  <si>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</si>
  <si>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</si>
  <si>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</si>
  <si>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</si>
  <si>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</si>
  <si>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</si>
  <si>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</si>
  <si>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</si>
  <si>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</si>
  <si>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</si>
  <si>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</si>
  <si>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</si>
  <si>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</si>
  <si>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</si>
  <si>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</si>
  <si>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</si>
  <si>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</si>
  <si>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</si>
  <si>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</si>
  <si>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</si>
  <si>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</si>
  <si>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</si>
  <si>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</si>
  <si>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</si>
  <si>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</si>
  <si>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</si>
  <si>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</si>
  <si>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</si>
  <si>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</si>
  <si>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</si>
  <si>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</si>
  <si>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</si>
  <si>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</si>
  <si>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</si>
  <si>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</si>
  <si>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</si>
  <si>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</si>
  <si>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</si>
  <si>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</si>
  <si>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</si>
  <si>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</si>
  <si>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</si>
  <si>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</si>
  <si>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</si>
  <si>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</si>
  <si>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</si>
  <si>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</si>
  <si>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</si>
  <si>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</si>
  <si>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</si>
  <si>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</si>
  <si>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</si>
  <si>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</si>
  <si>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</si>
  <si>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</si>
  <si>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</si>
  <si>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</si>
  <si>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</si>
  <si>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</si>
  <si>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</si>
  <si>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</si>
  <si>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</si>
  <si>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</si>
  <si>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</si>
  <si>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</si>
  <si>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</si>
  <si>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</si>
  <si>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</si>
  <si>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</si>
  <si>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</si>
  <si>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</si>
  <si>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</si>
  <si>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</si>
  <si>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</si>
  <si>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</si>
  <si>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</si>
  <si>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</si>
  <si>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</si>
  <si>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</si>
  <si>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</si>
  <si>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</si>
  <si>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</si>
  <si>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</si>
  <si>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</si>
  <si>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</si>
  <si>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</si>
  <si>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</si>
  <si>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</si>
  <si>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</si>
  <si>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</si>
  <si>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</si>
  <si>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</si>
  <si>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</si>
  <si>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</si>
  <si>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</si>
  <si>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</si>
  <si>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</si>
  <si>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</si>
  <si>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</si>
  <si>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</si>
  <si>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</si>
  <si>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</si>
  <si>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</si>
  <si>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</si>
  <si>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</si>
  <si>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</si>
  <si>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</si>
  <si>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</si>
  <si>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</si>
  <si>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</si>
  <si>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</si>
  <si>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</si>
  <si>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</si>
  <si>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</si>
  <si>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</si>
  <si>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</si>
  <si>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</si>
  <si>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</si>
  <si>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</si>
  <si>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</si>
  <si>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</si>
  <si>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</si>
  <si>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</si>
  <si>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</si>
  <si>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</si>
  <si>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</si>
  <si>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</si>
  <si>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</si>
  <si>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</si>
  <si>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</si>
  <si>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</si>
  <si>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</si>
  <si>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</si>
  <si>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</si>
  <si>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</si>
  <si>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</si>
  <si>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</si>
  <si>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</si>
  <si>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</si>
  <si>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</si>
  <si>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</si>
  <si>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</si>
  <si>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</si>
  <si>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</si>
  <si>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</si>
  <si>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</si>
  <si>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</si>
  <si>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</si>
  <si>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</si>
  <si>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</si>
  <si>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</si>
  <si>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</si>
  <si>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</si>
  <si>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</si>
  <si>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</si>
  <si>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</si>
  <si>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</si>
  <si>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</si>
  <si>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</si>
  <si>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</si>
  <si>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</si>
  <si>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</si>
  <si>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</si>
  <si>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</si>
  <si>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</si>
  <si>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</si>
  <si>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</si>
  <si>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</si>
  <si>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</si>
  <si>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</si>
  <si>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</si>
  <si>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</si>
  <si>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</si>
  <si>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</si>
  <si>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</si>
  <si>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</si>
  <si>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</si>
  <si>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</si>
  <si>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</si>
  <si>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</si>
  <si>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</si>
  <si>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</si>
  <si>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</si>
  <si>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</si>
  <si>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</si>
  <si>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</si>
  <si>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</si>
  <si>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</si>
  <si>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</si>
  <si>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</si>
  <si>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</si>
  <si>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</si>
  <si>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</si>
  <si>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</si>
  <si>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</si>
  <si>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</si>
  <si>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</si>
  <si>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</si>
  <si>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</si>
  <si>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</si>
  <si>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</si>
  <si>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</si>
  <si>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</si>
  <si>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</si>
  <si>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</si>
  <si>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</si>
  <si>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</si>
  <si>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</si>
  <si>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</si>
  <si>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</si>
  <si>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</si>
  <si>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</si>
  <si>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</si>
  <si>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</si>
  <si>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</si>
  <si>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</si>
  <si>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</si>
  <si>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</si>
  <si>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</si>
  <si>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</si>
  <si>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</si>
  <si>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</si>
  <si>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</si>
  <si>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</si>
  <si>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</si>
  <si>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</si>
  <si>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</si>
  <si>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</si>
  <si>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</si>
  <si>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</si>
  <si>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</si>
  <si>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</si>
  <si>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</si>
  <si>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</si>
  <si>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</si>
  <si>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</si>
  <si>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</si>
  <si>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</si>
  <si>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</si>
  <si>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</si>
  <si>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</si>
  <si>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</si>
  <si>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</si>
  <si>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</si>
  <si>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</si>
  <si>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</si>
  <si>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</si>
  <si>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</si>
  <si>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</si>
  <si>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</si>
  <si>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</si>
  <si>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</si>
  <si>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</si>
  <si>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</si>
  <si>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</si>
  <si>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</si>
  <si>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</si>
  <si>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</si>
  <si>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</si>
  <si>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</si>
  <si>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</si>
  <si>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</si>
  <si>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</si>
  <si>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</si>
  <si>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</si>
  <si>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</si>
  <si>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</si>
  <si>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</si>
  <si>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</si>
  <si>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</si>
  <si>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</si>
  <si>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</si>
  <si>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</si>
  <si>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</si>
  <si>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</si>
  <si>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</si>
  <si>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</si>
  <si>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</si>
  <si>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</si>
  <si>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</si>
  <si>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</si>
  <si>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</si>
  <si>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</si>
  <si>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</si>
  <si>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</si>
  <si>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</si>
  <si>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</si>
  <si>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</si>
  <si>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</si>
  <si>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</si>
  <si>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</si>
  <si>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</si>
  <si>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</si>
  <si>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</si>
  <si>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</si>
  <si>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</si>
  <si>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</si>
  <si>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</si>
  <si>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</si>
  <si>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</si>
  <si>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</si>
  <si>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</si>
  <si>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</si>
  <si>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</si>
  <si>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</si>
  <si>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</si>
  <si>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</si>
  <si>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</si>
  <si>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</si>
  <si>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</si>
  <si>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</si>
  <si>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</si>
  <si>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</si>
  <si>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</si>
  <si>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</si>
  <si>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</si>
  <si>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</si>
  <si>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</si>
  <si>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</si>
  <si>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</si>
  <si>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</si>
  <si>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</si>
  <si>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</si>
  <si>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</si>
  <si>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</si>
  <si>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</si>
  <si>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</si>
  <si>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</si>
  <si>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</si>
  <si>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</si>
  <si>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</si>
  <si>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</si>
  <si>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</si>
  <si>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</si>
  <si>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</si>
  <si>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</si>
  <si>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</si>
  <si>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</si>
  <si>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</si>
  <si>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</si>
  <si>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</si>
  <si>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</si>
  <si>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</si>
  <si>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</si>
  <si>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</si>
  <si>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</si>
  <si>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</si>
  <si>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</si>
  <si>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</si>
  <si>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</si>
  <si>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</si>
  <si>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</si>
  <si>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</si>
  <si>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</si>
  <si>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</si>
  <si>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</si>
  <si>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</si>
  <si>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</si>
  <si>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</si>
  <si>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</si>
  <si>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</si>
  <si>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</si>
  <si>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</si>
  <si>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</si>
  <si>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</si>
  <si>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</si>
  <si>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</si>
  <si>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</si>
  <si>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</si>
  <si>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</si>
  <si>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</si>
  <si>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</si>
  <si>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</si>
  <si>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</si>
  <si>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</si>
  <si>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</si>
  <si>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</si>
  <si>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</si>
  <si>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</si>
  <si>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</si>
  <si>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</si>
  <si>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</si>
  <si>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</si>
  <si>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</si>
  <si>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</si>
  <si>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</si>
  <si>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</si>
  <si>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</si>
  <si>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</si>
  <si>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</si>
  <si>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</si>
  <si>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</si>
  <si>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</si>
  <si>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</si>
  <si>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</si>
  <si>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</si>
  <si>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</si>
  <si>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</si>
  <si>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</si>
  <si>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</si>
  <si>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</si>
  <si>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</si>
  <si>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</si>
  <si>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</si>
  <si>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</si>
  <si>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</si>
  <si>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</si>
  <si>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</si>
  <si>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</si>
  <si>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</si>
  <si>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</si>
  <si>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</si>
  <si>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</si>
  <si>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</si>
  <si>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</si>
  <si>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</si>
  <si>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</si>
  <si>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</si>
  <si>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</si>
  <si>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</si>
  <si>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</si>
  <si>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</si>
  <si>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</si>
  <si>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</si>
  <si>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</si>
  <si>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</si>
  <si>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</si>
  <si>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</si>
  <si>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</si>
  <si>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</si>
  <si>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</si>
  <si>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</si>
  <si>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</si>
  <si>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</si>
  <si>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</si>
  <si>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</si>
  <si>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</si>
  <si>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</si>
  <si>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</si>
  <si>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</si>
  <si>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</si>
  <si>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</si>
  <si>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</si>
  <si>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</si>
  <si>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</si>
  <si>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</si>
  <si>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</si>
  <si>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</si>
  <si>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</si>
  <si>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</si>
  <si>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</si>
  <si>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</si>
  <si>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</si>
  <si>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</si>
  <si>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</si>
  <si>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</si>
  <si>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</si>
  <si>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</si>
  <si>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</si>
  <si>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</si>
  <si>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</si>
  <si>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</si>
  <si>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</si>
  <si>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</si>
  <si>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</si>
  <si>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</si>
  <si>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</si>
  <si>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</si>
  <si>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</si>
  <si>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</si>
  <si>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</si>
  <si>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</si>
  <si>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</si>
  <si>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</si>
  <si>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</si>
  <si>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</si>
  <si>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</si>
  <si>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</si>
  <si>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</si>
  <si>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</si>
  <si>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</si>
  <si>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</si>
  <si>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</si>
  <si>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</si>
  <si>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</si>
  <si>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</si>
  <si>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</si>
  <si>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</si>
  <si>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</si>
  <si>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</si>
  <si>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</si>
  <si>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</si>
  <si>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</si>
  <si>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</si>
  <si>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</si>
  <si>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</si>
  <si>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</si>
  <si>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</si>
  <si>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</si>
  <si>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</si>
  <si>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</si>
  <si>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</si>
  <si>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</si>
  <si>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</si>
  <si>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</si>
  <si>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</si>
  <si>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</si>
  <si>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</si>
  <si>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</si>
  <si>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</si>
  <si>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</si>
  <si>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</si>
  <si>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</si>
  <si>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</si>
  <si>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</si>
  <si>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</si>
  <si>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</si>
  <si>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</si>
  <si>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</si>
  <si>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</si>
  <si>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</si>
  <si>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</si>
  <si>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</si>
  <si>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</si>
  <si>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</si>
  <si>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</si>
  <si>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</si>
  <si>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</si>
  <si>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</si>
  <si>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</si>
  <si>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</si>
  <si>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</si>
  <si>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</si>
  <si>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</si>
  <si>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</si>
  <si>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</si>
  <si>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</si>
  <si>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</si>
  <si>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</si>
  <si>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</si>
  <si>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</si>
  <si>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</si>
  <si>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</si>
  <si>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</si>
  <si>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</si>
  <si>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</si>
  <si>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</si>
  <si>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</si>
  <si>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</si>
  <si>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</si>
  <si>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</si>
  <si>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</si>
  <si>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</si>
  <si>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</si>
  <si>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</si>
  <si>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</si>
  <si>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</si>
  <si>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</si>
  <si>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</si>
  <si>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</si>
  <si>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</si>
  <si>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</si>
  <si>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</si>
  <si>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</si>
  <si>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</si>
  <si>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</si>
  <si>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</si>
  <si>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</si>
  <si>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</si>
  <si>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</si>
  <si>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</si>
  <si>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</si>
  <si>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</si>
  <si>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</si>
  <si>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</si>
  <si>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</si>
  <si>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</si>
  <si>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</si>
  <si>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</si>
  <si>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</si>
  <si>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</si>
  <si>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</si>
  <si>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</si>
  <si>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</si>
  <si>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</si>
  <si>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</si>
  <si>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</si>
  <si>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</si>
  <si>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</si>
  <si>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</si>
  <si>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</si>
  <si>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</si>
  <si>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</si>
  <si>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</si>
  <si>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</si>
  <si>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</si>
  <si>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</si>
  <si>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</si>
  <si>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</si>
  <si>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</si>
  <si>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</si>
  <si>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</si>
  <si>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</si>
  <si>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</si>
  <si>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</si>
  <si>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</si>
  <si>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</si>
  <si>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</si>
  <si>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</si>
  <si>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</si>
  <si>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</si>
  <si>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</si>
  <si>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</si>
  <si>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</si>
  <si>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</si>
  <si>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</si>
  <si>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</si>
  <si>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</si>
  <si>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</si>
  <si>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</si>
  <si>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</si>
  <si>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</si>
  <si>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</si>
  <si>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</si>
  <si>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</si>
  <si>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</si>
  <si>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</si>
  <si>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</si>
  <si>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</si>
  <si>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</si>
  <si>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</si>
  <si>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</si>
  <si>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</si>
  <si>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</si>
  <si>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</si>
  <si>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</si>
  <si>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</si>
  <si>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</si>
  <si>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</si>
  <si>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</si>
  <si>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</si>
  <si>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</si>
  <si>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</si>
  <si>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</si>
  <si>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</si>
  <si>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</si>
  <si>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</si>
  <si>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</si>
  <si>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</si>
  <si>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</si>
  <si>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</si>
  <si>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</si>
  <si>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</si>
  <si>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</si>
  <si>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</si>
  <si>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</si>
  <si>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</si>
  <si>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</si>
  <si>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</si>
  <si>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</si>
  <si>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</si>
  <si>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</si>
  <si>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</si>
  <si>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</si>
  <si>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</si>
  <si>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</si>
  <si>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</si>
  <si>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</si>
  <si>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</si>
  <si>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</si>
  <si>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</si>
  <si>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</si>
  <si>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</si>
  <si>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</si>
  <si>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</si>
  <si>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</si>
  <si>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</si>
  <si>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</si>
  <si>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</si>
  <si>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</si>
  <si>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</si>
  <si>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</si>
  <si>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</si>
  <si>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</si>
  <si>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</si>
  <si>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</si>
  <si>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</si>
  <si>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</si>
  <si>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</si>
  <si>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</si>
  <si>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</si>
  <si>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</si>
  <si>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</si>
  <si>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</si>
  <si>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</si>
  <si>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</si>
  <si>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</si>
  <si>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</si>
  <si>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</si>
  <si>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</si>
  <si>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</si>
  <si>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</si>
  <si>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</si>
  <si>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</si>
  <si>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</si>
  <si>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</si>
  <si>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</si>
  <si>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</si>
  <si>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</si>
  <si>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</si>
  <si>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</si>
  <si>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</si>
  <si>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</si>
  <si>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</si>
  <si>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</si>
  <si>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</si>
  <si>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</si>
  <si>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</si>
  <si>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</si>
  <si>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</si>
  <si>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</si>
  <si>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</si>
  <si>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</si>
  <si>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</si>
  <si>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</si>
  <si>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</si>
  <si>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</si>
  <si>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</si>
  <si>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</si>
  <si>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</si>
  <si>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</si>
  <si>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</si>
  <si>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</si>
  <si>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</si>
  <si>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</si>
  <si>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</si>
  <si>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</si>
  <si>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</si>
  <si>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</si>
  <si>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</si>
  <si>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</si>
  <si>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</si>
  <si>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</si>
  <si>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</si>
  <si>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</si>
  <si>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</si>
  <si>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</si>
  <si>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</si>
  <si>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</si>
  <si>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</si>
  <si>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</si>
  <si>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</si>
  <si>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</si>
  <si>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</si>
  <si>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</si>
  <si>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</si>
  <si>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</si>
  <si>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</si>
  <si>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</si>
  <si>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</si>
  <si>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</si>
  <si>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</si>
  <si>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</si>
  <si>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</si>
  <si>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</si>
  <si>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</si>
  <si>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</si>
  <si>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</si>
  <si>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</si>
  <si>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</si>
  <si>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</si>
  <si>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</si>
  <si>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</si>
  <si>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</si>
  <si>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</si>
  <si>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</si>
  <si>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</si>
  <si>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</si>
  <si>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</si>
  <si>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</si>
  <si>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</si>
  <si>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</si>
  <si>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</si>
  <si>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</si>
  <si>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</si>
  <si>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</si>
  <si>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</si>
  <si>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</si>
  <si>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</si>
  <si>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</si>
  <si>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</si>
  <si>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</si>
  <si>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</si>
  <si>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</si>
  <si>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</si>
  <si>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</si>
  <si>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</si>
  <si>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</si>
  <si>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</si>
  <si>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</si>
  <si>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</si>
  <si>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</si>
  <si>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</si>
  <si>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</si>
  <si>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</si>
  <si>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</si>
  <si>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</si>
  <si>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</si>
  <si>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</si>
  <si>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</si>
  <si>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</si>
  <si>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</si>
  <si>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</si>
  <si>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</si>
  <si>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</si>
  <si>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</si>
  <si>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</si>
  <si>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</si>
  <si>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</si>
  <si>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</si>
  <si>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</si>
  <si>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</si>
  <si>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</si>
  <si>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</si>
  <si>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</si>
  <si>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</si>
  <si>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</si>
  <si>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</si>
  <si>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</si>
  <si>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</si>
  <si>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</si>
  <si>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</si>
  <si>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</si>
  <si>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</si>
  <si>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</si>
  <si>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</si>
  <si>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</si>
  <si>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</si>
  <si>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</si>
  <si>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</si>
  <si>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</si>
  <si>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</si>
  <si>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</si>
  <si>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</si>
  <si>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</si>
  <si>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</si>
  <si>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</si>
  <si>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</si>
  <si>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</si>
  <si>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</si>
  <si>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</si>
  <si>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</si>
  <si>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</si>
  <si>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</si>
  <si>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</si>
  <si>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</si>
  <si>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</si>
  <si>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</si>
  <si>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</si>
  <si>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</si>
  <si>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</si>
  <si>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</si>
  <si>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</si>
  <si>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</si>
  <si>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</si>
  <si>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</si>
  <si>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</si>
  <si>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</si>
  <si>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</si>
  <si>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</si>
  <si>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</si>
  <si>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</si>
  <si>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</si>
  <si>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</si>
  <si>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</si>
  <si>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</si>
  <si>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</si>
  <si>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</si>
  <si>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</si>
  <si>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</si>
  <si>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</si>
  <si>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</si>
  <si>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</si>
  <si>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</si>
  <si>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</si>
  <si>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</si>
  <si>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</si>
  <si>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</si>
  <si>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</si>
  <si>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</si>
  <si>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</si>
  <si>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</si>
  <si>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</si>
  <si>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</si>
  <si>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</si>
  <si>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</si>
  <si>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</si>
  <si>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</si>
  <si>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</si>
  <si>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</si>
  <si>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</si>
  <si>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</si>
  <si>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</si>
  <si>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</si>
  <si>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</si>
  <si>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</si>
  <si>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</si>
  <si>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</si>
  <si>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</si>
  <si>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</si>
  <si>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</si>
  <si>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</si>
  <si>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</si>
  <si>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</si>
  <si>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</si>
  <si>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</si>
  <si>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</si>
  <si>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</si>
  <si>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</si>
  <si>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</si>
  <si>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</si>
  <si>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</si>
  <si>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</si>
  <si>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</si>
  <si>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</si>
  <si>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</si>
  <si>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</si>
  <si>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</si>
  <si>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</si>
  <si>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</si>
  <si>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</si>
  <si>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</si>
  <si>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</si>
  <si>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</si>
  <si>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</si>
  <si>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</si>
  <si>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</si>
  <si>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</si>
  <si>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</si>
  <si>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</si>
  <si>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</si>
  <si>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</si>
  <si>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</si>
  <si>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</si>
  <si>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</si>
  <si>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</si>
  <si>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</si>
  <si>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</si>
  <si>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</si>
  <si>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</si>
  <si>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</si>
  <si>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</si>
  <si>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</si>
  <si>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</si>
  <si>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</si>
  <si>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</si>
  <si>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</si>
  <si>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</si>
  <si>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</si>
  <si>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</si>
  <si>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</si>
  <si>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</si>
  <si>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</si>
  <si>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</si>
  <si>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</si>
  <si>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</si>
  <si>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</si>
  <si>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</si>
  <si>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</si>
  <si>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</si>
  <si>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</si>
  <si>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</si>
  <si>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</si>
  <si>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</si>
  <si>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</si>
  <si>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</si>
  <si>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</si>
  <si>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</si>
  <si>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</si>
  <si>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</si>
  <si>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</si>
  <si>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</si>
  <si>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</si>
  <si>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</si>
  <si>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</si>
  <si>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</si>
  <si>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</si>
  <si>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</si>
  <si>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</si>
  <si>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</si>
  <si>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</si>
  <si>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</si>
  <si>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</si>
  <si>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</si>
  <si>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</si>
  <si>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</si>
  <si>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</si>
  <si>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</si>
  <si>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</si>
  <si>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</si>
  <si>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</si>
  <si>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</si>
  <si>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</si>
  <si>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</si>
  <si>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</si>
  <si>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</si>
  <si>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</si>
  <si>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</si>
  <si>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</si>
  <si>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</si>
  <si>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</si>
  <si>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</si>
  <si>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</si>
  <si>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</si>
  <si>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</si>
  <si>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</si>
  <si>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</si>
  <si>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</si>
  <si>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</si>
  <si>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</si>
  <si>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</si>
  <si>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</si>
  <si>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</si>
  <si>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</si>
  <si>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</si>
  <si>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</si>
  <si>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</si>
  <si>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</si>
  <si>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</si>
  <si>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</si>
  <si>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</si>
  <si>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</si>
  <si>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</si>
  <si>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</si>
  <si>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</si>
  <si>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</si>
  <si>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</si>
  <si>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</si>
  <si>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</si>
  <si>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</si>
  <si>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</si>
  <si>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</si>
  <si>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</si>
  <si>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</si>
  <si>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</si>
  <si>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</si>
  <si>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</si>
  <si>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</si>
  <si>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</si>
  <si>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</si>
  <si>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</si>
  <si>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</si>
  <si>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</si>
  <si>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</si>
  <si>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</si>
  <si>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</si>
  <si>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</si>
  <si>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</si>
  <si>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</si>
  <si>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</si>
  <si>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</si>
  <si>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</si>
  <si>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</si>
  <si>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</si>
  <si>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</si>
  <si>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</si>
  <si>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</si>
  <si>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</si>
  <si>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</si>
  <si>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</si>
  <si>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</si>
  <si>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</si>
  <si>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</si>
  <si>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</si>
  <si>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</si>
  <si>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</si>
  <si>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</si>
  <si>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</si>
  <si>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</si>
  <si>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</si>
  <si>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</si>
  <si>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</si>
  <si>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</si>
  <si>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</si>
  <si>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</si>
  <si>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</si>
  <si>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</si>
  <si>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</si>
  <si>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</si>
  <si>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</si>
  <si>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</si>
  <si>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</si>
  <si>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</si>
  <si>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</si>
  <si>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</si>
  <si>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</si>
  <si>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</si>
  <si>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</si>
  <si>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</si>
  <si>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</si>
  <si>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</si>
  <si>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</si>
  <si>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</si>
  <si>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</si>
  <si>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</si>
  <si>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</si>
  <si>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</si>
  <si>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</si>
  <si>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</si>
  <si>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</si>
  <si>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</si>
  <si>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</si>
  <si>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</si>
  <si>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</si>
  <si>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</si>
  <si>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</si>
  <si>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</si>
  <si>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</si>
  <si>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</si>
  <si>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</si>
  <si>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</si>
  <si>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</si>
  <si>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</si>
  <si>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</si>
  <si>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</si>
  <si>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</si>
  <si>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</si>
  <si>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</si>
  <si>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</si>
  <si>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</si>
  <si>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</si>
  <si>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</si>
  <si>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</si>
  <si>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</si>
  <si>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</si>
  <si>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</si>
  <si>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</si>
  <si>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</si>
  <si>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</si>
  <si>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</si>
  <si>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</si>
  <si>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</si>
  <si>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</si>
  <si>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</si>
  <si>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</si>
  <si>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</si>
  <si>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</si>
  <si>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</si>
  <si>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</si>
  <si>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</si>
  <si>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</si>
  <si>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</si>
  <si>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</si>
  <si>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</si>
  <si>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</si>
  <si>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</si>
  <si>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</si>
  <si>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</si>
  <si>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</si>
  <si>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</si>
  <si>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</si>
  <si>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</si>
  <si>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</si>
  <si>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</si>
  <si>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</si>
  <si>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</si>
  <si>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</si>
  <si>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</si>
  <si>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</si>
  <si>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</si>
  <si>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</si>
  <si>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</si>
  <si>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</si>
  <si>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</si>
  <si>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</si>
  <si>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</si>
  <si>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</si>
  <si>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</si>
  <si>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</si>
  <si>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</si>
  <si>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</si>
  <si>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</si>
  <si>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</si>
  <si>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</si>
  <si>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</si>
  <si>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</si>
  <si>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</si>
  <si>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</si>
  <si>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</si>
  <si>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</si>
  <si>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</si>
  <si>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</si>
  <si>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</si>
  <si>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</si>
  <si>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</si>
  <si>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</si>
  <si>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</si>
  <si>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</si>
  <si>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</si>
  <si>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</si>
  <si>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</si>
  <si>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</si>
  <si>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</si>
  <si>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</si>
  <si>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</si>
  <si>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</si>
  <si>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</si>
  <si>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</si>
  <si>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</si>
  <si>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</si>
  <si>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</si>
  <si>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</si>
  <si>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</si>
  <si>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</si>
  <si>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</si>
  <si>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</si>
  <si>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</si>
  <si>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</si>
  <si>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</si>
  <si>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</si>
  <si>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</si>
  <si>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</si>
  <si>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</si>
  <si>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</si>
  <si>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</si>
  <si>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</si>
  <si>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</si>
  <si>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</si>
  <si>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</si>
  <si>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</si>
  <si>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</si>
  <si>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</si>
  <si>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</si>
  <si>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</si>
  <si>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</si>
  <si>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</si>
  <si>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</si>
  <si>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</si>
  <si>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</si>
  <si>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</si>
  <si>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</si>
  <si>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</si>
  <si>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</si>
  <si>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</si>
  <si>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</si>
  <si>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</si>
  <si>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</si>
  <si>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</si>
  <si>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</si>
  <si>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</si>
  <si>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</si>
  <si>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</si>
  <si>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</si>
  <si>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</si>
  <si>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</si>
  <si>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</si>
  <si>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</si>
  <si>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</si>
  <si>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</si>
  <si>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</si>
  <si>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</si>
  <si>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</si>
  <si>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</si>
  <si>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</si>
  <si>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</si>
  <si>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</si>
  <si>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</si>
  <si>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</si>
  <si>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</si>
  <si>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</si>
  <si>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</si>
  <si>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</si>
  <si>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</si>
  <si>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</si>
  <si>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</si>
  <si>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</si>
  <si>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</si>
  <si>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</si>
  <si>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</si>
  <si>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</si>
  <si>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</si>
  <si>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</si>
  <si>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</si>
  <si>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</si>
  <si>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</si>
  <si>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</si>
  <si>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</si>
  <si>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</si>
  <si>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</si>
  <si>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</si>
  <si>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</si>
  <si>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</si>
  <si>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</si>
  <si>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</si>
  <si>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</si>
  <si>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</si>
  <si>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</si>
  <si>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</si>
  <si>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</si>
  <si>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</si>
  <si>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</si>
  <si>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</si>
  <si>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</si>
  <si>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</si>
  <si>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</si>
  <si>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</si>
  <si>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</si>
  <si>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</si>
  <si>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</si>
  <si>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</si>
  <si>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</si>
  <si>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</si>
  <si>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</si>
  <si>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</si>
  <si>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</si>
  <si>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</si>
  <si>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</si>
  <si>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</si>
  <si>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</si>
  <si>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</si>
  <si>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</si>
  <si>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</si>
  <si>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</si>
  <si>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</si>
  <si>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</si>
  <si>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</si>
  <si>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</si>
  <si>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</si>
  <si>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</si>
  <si>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</si>
  <si>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</si>
  <si>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</si>
  <si>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</si>
  <si>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</si>
  <si>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</si>
  <si>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</si>
  <si>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</si>
  <si>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</si>
  <si>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</si>
  <si>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</si>
  <si>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</si>
  <si>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</si>
  <si>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</si>
  <si>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</si>
  <si>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</si>
  <si>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</si>
  <si>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</si>
  <si>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</si>
  <si>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</si>
  <si>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</si>
  <si>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</si>
  <si>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</si>
  <si>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</si>
  <si>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</si>
  <si>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</si>
  <si>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</si>
  <si>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</si>
  <si>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</si>
  <si>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</si>
  <si>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</si>
  <si>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</si>
  <si>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</si>
  <si>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</si>
  <si>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</si>
  <si>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</si>
  <si>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</si>
  <si>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</si>
  <si>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</si>
  <si>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</si>
  <si>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</si>
  <si>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</si>
  <si>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</si>
  <si>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</si>
  <si>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</si>
  <si>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</si>
  <si>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</si>
  <si>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</si>
  <si>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</si>
  <si>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</si>
  <si>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</si>
  <si>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</si>
  <si>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</si>
  <si>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</si>
  <si>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</si>
  <si>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</si>
  <si>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</si>
  <si>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</si>
  <si>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</si>
  <si>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</si>
  <si>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</si>
  <si>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</si>
  <si>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</si>
  <si>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</si>
  <si>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</si>
  <si>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</si>
  <si>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</si>
  <si>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</si>
  <si>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</si>
  <si>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</si>
  <si>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</si>
  <si>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</si>
  <si>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</si>
  <si>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</si>
  <si>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</si>
  <si>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</si>
  <si>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</si>
  <si>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</si>
  <si>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</si>
  <si>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</si>
  <si>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</si>
  <si>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</si>
  <si>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</si>
  <si>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</si>
  <si>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</si>
  <si>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</si>
  <si>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</si>
  <si>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</si>
  <si>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</si>
  <si>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</si>
  <si>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</si>
  <si>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</si>
  <si>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</si>
  <si>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</si>
  <si>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</si>
  <si>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</si>
  <si>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</si>
  <si>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</si>
  <si>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</si>
  <si>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</si>
  <si>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</si>
  <si>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</si>
  <si>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</si>
  <si>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</si>
  <si>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</si>
  <si>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</si>
  <si>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</si>
  <si>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</si>
  <si>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</si>
  <si>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</si>
  <si>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</si>
  <si>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</si>
  <si>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</si>
  <si>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</si>
  <si>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</si>
  <si>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</si>
  <si>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</si>
  <si>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</si>
  <si>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</si>
  <si>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</si>
  <si>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</si>
  <si>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</si>
  <si>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</si>
  <si>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</si>
  <si>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</si>
  <si>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</si>
  <si>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</si>
  <si>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</si>
  <si>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</si>
  <si>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</si>
  <si>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</si>
  <si>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</si>
  <si>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</si>
  <si>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</si>
  <si>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</si>
  <si>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</si>
  <si>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</si>
  <si>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</si>
  <si>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</si>
  <si>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</si>
  <si>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</si>
  <si>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</si>
  <si>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</si>
  <si>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</si>
  <si>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</si>
  <si>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</si>
  <si>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</si>
  <si>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</si>
  <si>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</si>
  <si>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</si>
  <si>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</si>
  <si>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</si>
  <si>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</si>
  <si>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</si>
  <si>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</si>
  <si>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</si>
  <si>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</si>
  <si>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</si>
  <si>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</si>
  <si>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</si>
  <si>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</si>
  <si>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</si>
  <si>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</si>
  <si>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</si>
  <si>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</si>
  <si>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</si>
  <si>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</si>
  <si>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</si>
  <si>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</si>
  <si>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</si>
  <si>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</si>
  <si>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</si>
  <si>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</si>
  <si>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</si>
  <si>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</si>
  <si>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</si>
  <si>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</si>
  <si>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</si>
  <si>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</si>
  <si>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</si>
  <si>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</si>
  <si>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</si>
  <si>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</si>
  <si>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</si>
  <si>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</si>
  <si>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</si>
  <si>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</si>
  <si>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</si>
  <si>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</si>
  <si>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</si>
  <si>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</si>
  <si>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</si>
  <si>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</si>
  <si>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</si>
  <si>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</si>
  <si>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</si>
  <si>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</si>
  <si>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</si>
  <si>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</si>
  <si>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</si>
  <si>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</si>
  <si>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</si>
  <si>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</si>
  <si>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</si>
  <si>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</si>
  <si>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</si>
  <si>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</si>
  <si>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</si>
  <si>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</si>
  <si>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</si>
  <si>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</si>
  <si>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</si>
  <si>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</si>
  <si>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</si>
  <si>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</si>
  <si>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</si>
  <si>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</si>
  <si>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</si>
  <si>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</si>
  <si>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</si>
  <si>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</si>
  <si>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</si>
  <si>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</si>
  <si>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</si>
  <si>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</si>
  <si>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</si>
  <si>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</si>
  <si>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</si>
  <si>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</si>
  <si>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</si>
  <si>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</si>
  <si>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</si>
  <si>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</si>
  <si>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</si>
  <si>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</si>
  <si>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</si>
  <si>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</si>
  <si>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</si>
  <si>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</si>
  <si>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</si>
  <si>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</si>
  <si>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</si>
  <si>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</si>
  <si>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</si>
  <si>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</si>
  <si>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</si>
  <si>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</si>
  <si>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</si>
  <si>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</si>
  <si>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</si>
  <si>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</si>
  <si>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</si>
  <si>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</si>
  <si>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</si>
  <si>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</si>
  <si>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</si>
  <si>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</si>
  <si>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</si>
  <si>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</si>
  <si>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</si>
  <si>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</si>
  <si>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</si>
  <si>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</si>
  <si>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</si>
  <si>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</si>
  <si>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</si>
  <si>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</si>
  <si>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</si>
  <si>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</si>
  <si>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</si>
  <si>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</si>
  <si>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</si>
  <si>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</si>
  <si>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</si>
  <si>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</si>
  <si>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</si>
  <si>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</si>
  <si>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</si>
  <si>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</si>
  <si>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</si>
  <si>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</si>
  <si>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</si>
  <si>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</si>
  <si>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</si>
  <si>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</si>
  <si>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</si>
  <si>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</si>
  <si>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</si>
  <si>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</si>
  <si>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</si>
  <si>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</si>
  <si>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</si>
  <si>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</si>
  <si>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</si>
  <si>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</si>
  <si>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</si>
  <si>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</si>
  <si>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</si>
  <si>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</si>
  <si>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</si>
  <si>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</si>
  <si>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</si>
  <si>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</si>
  <si>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</si>
  <si>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</si>
  <si>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</si>
  <si>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</si>
  <si>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</si>
  <si>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</si>
  <si>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</si>
  <si>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</si>
  <si>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</si>
  <si>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</si>
  <si>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</si>
  <si>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</si>
  <si>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</si>
  <si>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</si>
  <si>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</si>
  <si>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</si>
  <si>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</si>
  <si>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</si>
  <si>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</si>
  <si>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</si>
  <si>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</si>
  <si>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</si>
  <si>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</si>
  <si>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</si>
  <si>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</si>
  <si>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</si>
  <si>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</si>
  <si>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</si>
  <si>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</si>
  <si>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</si>
  <si>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</si>
  <si>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</si>
  <si>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</si>
  <si>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</si>
  <si>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</si>
  <si>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</si>
  <si>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</si>
  <si>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</si>
  <si>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</si>
  <si>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</si>
  <si>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</si>
  <si>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</si>
  <si>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</si>
  <si>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</si>
  <si>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</si>
  <si>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</si>
  <si>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</si>
  <si>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</si>
  <si>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</si>
  <si>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</si>
  <si>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</si>
  <si>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</si>
  <si>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</si>
  <si>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</si>
  <si>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</si>
  <si>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</si>
  <si>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</si>
  <si>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</si>
  <si>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</si>
  <si>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</si>
  <si>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</si>
  <si>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</si>
  <si>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</si>
  <si>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</si>
  <si>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</si>
  <si>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</si>
  <si>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</si>
  <si>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</si>
  <si>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</si>
  <si>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</si>
  <si>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</si>
  <si>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</si>
  <si>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</si>
  <si>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</si>
  <si>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</si>
  <si>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</si>
  <si>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</si>
  <si>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</si>
  <si>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</si>
  <si>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</si>
  <si>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</si>
  <si>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</si>
  <si>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</si>
  <si>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</si>
  <si>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</si>
  <si>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</si>
  <si>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</si>
  <si>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</si>
  <si>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</si>
  <si>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</si>
  <si>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</si>
  <si>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</si>
  <si>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</si>
  <si>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</si>
  <si>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</si>
  <si>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</si>
  <si>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</si>
  <si>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</si>
  <si>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</si>
  <si>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</si>
  <si>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</si>
  <si>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</si>
  <si>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</si>
  <si>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</si>
  <si>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</si>
  <si>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</si>
  <si>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</si>
  <si>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</si>
  <si>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</si>
  <si>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</si>
  <si>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</si>
  <si>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</si>
  <si>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</si>
  <si>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</si>
  <si>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</si>
  <si>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</si>
  <si>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</si>
  <si>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</si>
  <si>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</si>
  <si>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</si>
  <si>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</si>
  <si>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</si>
  <si>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</si>
  <si>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</si>
  <si>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</si>
  <si>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</si>
  <si>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</si>
  <si>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</si>
  <si>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</si>
  <si>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</si>
  <si>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</si>
  <si>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</si>
  <si>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</si>
  <si>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</si>
  <si>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</si>
  <si>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</si>
  <si>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</si>
  <si>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</si>
  <si>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</si>
  <si>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</si>
  <si>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</si>
  <si>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</si>
  <si>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</si>
  <si>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</si>
  <si>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</si>
  <si>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</si>
  <si>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</si>
  <si>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</si>
  <si>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</si>
  <si>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</si>
  <si>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</si>
  <si>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</si>
  <si>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</si>
  <si>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</si>
  <si>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</si>
  <si>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</si>
  <si>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</si>
  <si>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</si>
  <si>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</si>
  <si>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</si>
  <si>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</si>
  <si>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</si>
  <si>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</si>
  <si>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</si>
  <si>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</si>
  <si>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</si>
  <si>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</si>
  <si>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</si>
  <si>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</si>
  <si>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</si>
  <si>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</si>
  <si>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</si>
  <si>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</si>
  <si>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</si>
  <si>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</si>
  <si>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</si>
  <si>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</si>
  <si>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</si>
  <si>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</si>
  <si>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</si>
  <si>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</si>
  <si>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</si>
  <si>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</si>
  <si>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</si>
  <si>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</si>
  <si>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</si>
  <si>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</si>
  <si>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</si>
  <si>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</si>
  <si>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</si>
  <si>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</si>
  <si>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</si>
  <si>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</si>
  <si>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</si>
  <si>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</si>
  <si>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</si>
  <si>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</si>
  <si>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</si>
  <si>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</si>
  <si>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</si>
  <si>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</si>
  <si>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</si>
  <si>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</si>
  <si>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</si>
  <si>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</si>
  <si>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</si>
  <si>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</si>
  <si>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</si>
  <si>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</si>
  <si>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</si>
  <si>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</si>
  <si>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</si>
  <si>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</si>
  <si>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</si>
  <si>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</si>
  <si>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</si>
  <si>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</si>
  <si>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</si>
  <si>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</si>
  <si>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</si>
  <si>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</si>
  <si>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</si>
  <si>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</si>
  <si>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</si>
  <si>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</si>
  <si>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</si>
  <si>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</si>
  <si>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</si>
  <si>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</si>
  <si>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</si>
  <si>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</si>
  <si>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</si>
  <si>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</si>
  <si>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</si>
  <si>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</si>
  <si>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</si>
  <si>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</si>
  <si>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</si>
  <si>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</si>
  <si>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</si>
  <si>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</si>
  <si>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</si>
  <si>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</si>
  <si>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</si>
  <si>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</si>
  <si>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</si>
  <si>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</si>
  <si>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</si>
  <si>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</si>
  <si>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</si>
  <si>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</si>
  <si>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</si>
  <si>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</si>
  <si>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</si>
  <si>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</si>
  <si>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</si>
  <si>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</si>
  <si>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</si>
  <si>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</si>
  <si>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</si>
  <si>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</si>
  <si>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</si>
  <si>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</si>
  <si>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</si>
  <si>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</si>
  <si>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</si>
  <si>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</si>
  <si>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</si>
  <si>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</si>
  <si>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</si>
  <si>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</si>
  <si>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</si>
  <si>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</si>
  <si>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</si>
  <si>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</si>
  <si>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</si>
  <si>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</si>
  <si>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</si>
  <si>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</si>
  <si>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</si>
  <si>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</si>
  <si>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</si>
  <si>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</si>
  <si>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</si>
  <si>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</si>
  <si>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</si>
  <si>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</si>
  <si>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</si>
  <si>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</si>
  <si>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</si>
  <si>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</si>
  <si>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</si>
  <si>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</si>
  <si>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</si>
  <si>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</si>
  <si>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</si>
  <si>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</si>
  <si>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</si>
  <si>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</si>
  <si>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</si>
  <si>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</si>
  <si>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</si>
  <si>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</si>
  <si>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</si>
  <si>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</si>
  <si>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</si>
  <si>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</si>
  <si>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</si>
  <si>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</si>
  <si>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</si>
  <si>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</si>
  <si>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</si>
  <si>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</si>
  <si>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</si>
  <si>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</si>
  <si>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</si>
  <si>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</si>
  <si>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</si>
  <si>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</si>
  <si>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</si>
  <si>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</si>
  <si>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</si>
  <si>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</si>
  <si>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</si>
  <si>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</si>
  <si>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</si>
  <si>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</si>
  <si>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</si>
  <si>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</si>
  <si>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</si>
  <si>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</si>
  <si>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</si>
  <si>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</si>
  <si>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</si>
  <si>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</si>
  <si>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</si>
  <si>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</si>
  <si>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</si>
  <si>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</si>
  <si>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</si>
  <si>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</si>
  <si>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</si>
  <si>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</si>
  <si>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</si>
  <si>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</si>
  <si>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</si>
  <si>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</si>
  <si>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</si>
  <si>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</si>
  <si>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</si>
  <si>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</si>
  <si>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</si>
  <si>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</si>
  <si>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</si>
  <si>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</si>
  <si>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</si>
  <si>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</si>
  <si>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</si>
  <si>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</si>
  <si>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</si>
  <si>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</si>
  <si>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</si>
  <si>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</si>
  <si>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</si>
  <si>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</si>
  <si>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</si>
  <si>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</si>
  <si>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</si>
  <si>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</si>
  <si>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</si>
  <si>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</si>
  <si>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</si>
  <si>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</si>
  <si>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</si>
  <si>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</si>
  <si>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</si>
  <si>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</si>
  <si>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</si>
  <si>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</si>
  <si>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</si>
  <si>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</si>
  <si>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</si>
  <si>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</si>
  <si>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</si>
  <si>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</si>
  <si>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</si>
  <si>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</si>
  <si>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</si>
  <si>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</si>
  <si>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</si>
  <si>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</si>
  <si>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</si>
  <si>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</si>
  <si>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</si>
  <si>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</si>
  <si>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</si>
  <si>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</si>
  <si>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</si>
  <si>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</si>
  <si>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</si>
  <si>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</si>
  <si>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</si>
  <si>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</si>
  <si>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</si>
  <si>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</si>
  <si>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</si>
  <si>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</si>
  <si>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</si>
  <si>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</si>
  <si>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</si>
  <si>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</si>
  <si>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</si>
  <si>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</si>
  <si>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</si>
  <si>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</si>
  <si>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</si>
  <si>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</si>
  <si>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</si>
  <si>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</si>
  <si>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</si>
  <si>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</si>
  <si>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</si>
  <si>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</si>
  <si>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</si>
  <si>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</si>
  <si>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</si>
  <si>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</si>
  <si>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</si>
  <si>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</si>
  <si>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</si>
  <si>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</si>
  <si>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</si>
  <si>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</si>
  <si>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</si>
  <si>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</si>
  <si>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</si>
  <si>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</si>
  <si>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</si>
  <si>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</si>
  <si>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</si>
  <si>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</si>
  <si>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</si>
  <si>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</si>
  <si>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</si>
  <si>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</si>
  <si>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</si>
  <si>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</si>
  <si>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</si>
  <si>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</si>
  <si>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</si>
  <si>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</si>
  <si>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</si>
  <si>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</si>
  <si>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</si>
  <si>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</si>
  <si>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</si>
  <si>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</si>
  <si>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</si>
  <si>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</si>
  <si>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</si>
  <si>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</si>
  <si>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</si>
  <si>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</si>
  <si>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</si>
  <si>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</si>
  <si>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</si>
  <si>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</si>
  <si>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</si>
  <si>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</si>
  <si>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</si>
  <si>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</si>
  <si>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</si>
  <si>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</si>
  <si>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</si>
  <si>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</si>
  <si>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</si>
  <si>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</si>
  <si>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</si>
  <si>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</si>
  <si>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</si>
  <si>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</si>
  <si>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</si>
  <si>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</si>
  <si>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</si>
  <si>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</si>
  <si>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</si>
  <si>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</si>
  <si>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</si>
  <si>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</si>
  <si>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</si>
  <si>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</si>
  <si>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</si>
  <si>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</si>
  <si>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</si>
  <si>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</si>
  <si>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</si>
  <si>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</si>
  <si>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</si>
  <si>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</si>
  <si>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</si>
  <si>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</si>
  <si>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</si>
  <si>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</si>
  <si>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</si>
  <si>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</si>
  <si>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</si>
  <si>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</si>
  <si>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</si>
  <si>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</si>
  <si>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</si>
  <si>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</si>
  <si>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</si>
  <si>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</si>
  <si>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</si>
  <si>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</si>
  <si>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</si>
  <si>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</si>
  <si>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</si>
  <si>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</si>
  <si>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</si>
  <si>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</si>
  <si>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</si>
  <si>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</si>
  <si>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</si>
  <si>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</si>
  <si>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</si>
  <si>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</si>
  <si>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</si>
  <si>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</si>
  <si>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</si>
  <si>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</si>
  <si>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</si>
  <si>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</si>
  <si>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</si>
  <si>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</si>
  <si>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</si>
  <si>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</si>
  <si>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</si>
  <si>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</si>
  <si>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</si>
  <si>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</si>
  <si>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</si>
  <si>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</si>
  <si>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</si>
  <si>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</si>
  <si>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</si>
  <si>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</si>
  <si>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</si>
  <si>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</si>
  <si>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</si>
  <si>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</si>
  <si>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</si>
  <si>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</si>
  <si>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</si>
  <si>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</si>
  <si>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</si>
  <si>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</si>
  <si>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</si>
  <si>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</si>
  <si>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</si>
  <si>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</si>
  <si>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</si>
  <si>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</si>
  <si>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</si>
  <si>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</si>
  <si>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</si>
  <si>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</si>
  <si>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</si>
  <si>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</si>
  <si>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</si>
  <si>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</si>
  <si>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</si>
  <si>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</si>
  <si>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</si>
  <si>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</si>
  <si>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</si>
  <si>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</si>
  <si>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</si>
  <si>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</si>
  <si>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</si>
  <si>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</si>
  <si>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</si>
  <si>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</si>
  <si>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</si>
  <si>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</si>
  <si>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</si>
  <si>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</si>
  <si>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</si>
  <si>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</si>
  <si>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</si>
  <si>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</si>
  <si>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</si>
  <si>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</si>
  <si>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</si>
  <si>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</si>
  <si>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</si>
  <si>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</si>
  <si>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</si>
  <si>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</si>
  <si>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</si>
  <si>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</si>
  <si>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</si>
  <si>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</si>
  <si>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</si>
  <si>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</si>
  <si>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</si>
  <si>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</si>
  <si>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</si>
  <si>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</si>
  <si>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</si>
  <si>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</si>
  <si>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</si>
  <si>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</si>
  <si>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</si>
  <si>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</si>
  <si>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</si>
  <si>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</si>
  <si>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</si>
  <si>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</si>
  <si>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</si>
  <si>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</si>
  <si>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</si>
  <si>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</si>
  <si>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</si>
  <si>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</si>
  <si>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</si>
  <si>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</si>
  <si>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</si>
  <si>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</si>
  <si>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</si>
  <si>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</si>
  <si>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</si>
  <si>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</si>
  <si>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</si>
  <si>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</si>
  <si>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</si>
  <si>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</si>
  <si>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</si>
  <si>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</si>
  <si>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</si>
  <si>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</si>
  <si>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</si>
  <si>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</si>
  <si>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</si>
  <si>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</si>
  <si>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</si>
  <si>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</si>
  <si>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</si>
  <si>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</si>
  <si>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</si>
  <si>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</si>
  <si>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</si>
  <si>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</si>
  <si>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</si>
  <si>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</si>
  <si>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</si>
  <si>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</si>
  <si>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</si>
  <si>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</si>
  <si>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</si>
  <si>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</si>
  <si>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</si>
  <si>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</si>
  <si>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</si>
  <si>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</si>
  <si>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</si>
  <si>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</si>
  <si>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</si>
  <si>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</si>
  <si>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</si>
  <si>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</si>
  <si>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</si>
  <si>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</si>
  <si>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</si>
  <si>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</si>
  <si>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</si>
  <si>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</si>
  <si>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</si>
  <si>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</si>
  <si>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</si>
  <si>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</si>
  <si>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</si>
  <si>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</si>
  <si>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</si>
  <si>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</si>
  <si>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</si>
  <si>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</si>
  <si>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</si>
  <si>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</si>
  <si>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</si>
  <si>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</si>
  <si>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</si>
  <si>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</si>
  <si>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</si>
  <si>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</si>
  <si>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</si>
  <si>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</si>
  <si>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</si>
  <si>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</si>
  <si>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</si>
  <si>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</si>
  <si>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</si>
  <si>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</si>
  <si>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</si>
  <si>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</si>
  <si>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</si>
  <si>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</si>
  <si>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</si>
  <si>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</si>
  <si>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</si>
  <si>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</si>
  <si>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</si>
  <si>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</si>
  <si>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</si>
  <si>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</si>
  <si>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</si>
  <si>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</si>
  <si>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</si>
  <si>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</si>
  <si>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</si>
  <si>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</si>
  <si>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</si>
  <si>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</si>
  <si>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</si>
  <si>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</si>
  <si>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</si>
  <si>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</si>
  <si>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</si>
  <si>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</si>
  <si>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</si>
  <si>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</si>
  <si>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</si>
  <si>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</si>
  <si>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</si>
  <si>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</si>
  <si>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</si>
  <si>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</si>
  <si>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</si>
  <si>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</si>
  <si>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</si>
  <si>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</si>
  <si>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</si>
  <si>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</si>
  <si>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</si>
  <si>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</si>
  <si>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</si>
  <si>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</si>
  <si>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</si>
  <si>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</si>
  <si>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</si>
  <si>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</si>
  <si>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</si>
  <si>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</si>
  <si>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</si>
  <si>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</si>
  <si>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</si>
  <si>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</si>
  <si>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</si>
  <si>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</si>
  <si>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</si>
  <si>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</si>
  <si>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</si>
  <si>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</si>
  <si>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</si>
  <si>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</si>
  <si>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</si>
  <si>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</si>
  <si>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</si>
  <si>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</si>
  <si>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</si>
  <si>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</si>
  <si>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</si>
  <si>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</si>
  <si>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</si>
  <si>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</si>
  <si>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</si>
  <si>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</si>
  <si>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</si>
  <si>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</si>
  <si>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</si>
  <si>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</si>
  <si>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</si>
  <si>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</si>
  <si>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</si>
  <si>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</si>
  <si>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</si>
  <si>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</si>
  <si>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</si>
  <si>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</si>
  <si>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</si>
  <si>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</si>
  <si>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</si>
  <si>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</si>
  <si>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</si>
  <si>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</si>
  <si>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</si>
  <si>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</si>
  <si>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</si>
  <si>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</si>
  <si>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</si>
  <si>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</si>
  <si>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</si>
  <si>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</si>
  <si>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</si>
  <si>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</si>
  <si>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</si>
  <si>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</si>
  <si>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</si>
  <si>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</si>
  <si>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</si>
  <si>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</si>
  <si>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</si>
  <si>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</si>
  <si>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</si>
  <si>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</si>
  <si>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</si>
  <si>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</si>
  <si>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</si>
  <si>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</si>
  <si>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</si>
  <si>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</si>
  <si>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</si>
  <si>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</si>
  <si>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</si>
  <si>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</si>
  <si>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</si>
  <si>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</si>
  <si>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</si>
  <si>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</si>
  <si>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</si>
  <si>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</si>
  <si>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</si>
  <si>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</si>
  <si>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</si>
  <si>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</si>
  <si>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</si>
  <si>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</si>
  <si>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</si>
  <si>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</si>
  <si>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</si>
  <si>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</si>
  <si>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</si>
  <si>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</si>
  <si>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</si>
  <si>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</si>
  <si>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</si>
  <si>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</si>
  <si>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</si>
  <si>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</si>
  <si>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</si>
  <si>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</si>
  <si>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</si>
  <si>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</si>
  <si>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</si>
  <si>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</si>
  <si>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</si>
  <si>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</si>
  <si>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</si>
  <si>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</si>
  <si>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</si>
  <si>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</si>
  <si>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</si>
  <si>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</si>
  <si>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</si>
  <si>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</si>
  <si>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</si>
  <si>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</si>
  <si>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</si>
  <si>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</si>
  <si>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</si>
  <si>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</si>
  <si>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</si>
  <si>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</si>
  <si>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</si>
  <si>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</si>
  <si>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</si>
  <si>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</si>
  <si>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</si>
  <si>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</si>
  <si>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</si>
  <si>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</si>
  <si>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</si>
  <si>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</si>
  <si>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</si>
  <si>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</si>
  <si>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</si>
  <si>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</si>
  <si>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</si>
  <si>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</si>
  <si>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</si>
  <si>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</si>
  <si>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</si>
  <si>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</si>
  <si>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</si>
  <si>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</si>
  <si>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</si>
  <si>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</si>
  <si>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</si>
  <si>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</si>
  <si>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</si>
  <si>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</si>
  <si>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</si>
  <si>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</si>
  <si>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</si>
  <si>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</si>
  <si>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</si>
  <si>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</si>
  <si>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</si>
  <si>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</si>
  <si>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</si>
  <si>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</si>
  <si>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</si>
  <si>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</si>
  <si>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</si>
  <si>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</si>
  <si>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</si>
  <si>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</si>
  <si>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</si>
  <si>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</si>
  <si>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</si>
  <si>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</si>
  <si>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</si>
  <si>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</si>
  <si>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</si>
  <si>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</si>
  <si>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</si>
  <si>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</si>
  <si>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</si>
  <si>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</si>
  <si>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</si>
  <si>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</si>
  <si>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</si>
  <si>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</si>
  <si>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</si>
  <si>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</si>
  <si>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</si>
  <si>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</si>
  <si>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</si>
  <si>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</si>
  <si>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</si>
  <si>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</si>
  <si>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</si>
  <si>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</si>
  <si>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</si>
  <si>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</si>
  <si>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</si>
  <si>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</si>
  <si>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</si>
  <si>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</si>
  <si>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</si>
  <si>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</si>
  <si>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</si>
  <si>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</si>
  <si>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</si>
  <si>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</si>
  <si>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</si>
  <si>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</si>
  <si>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</si>
  <si>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</si>
  <si>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</si>
  <si>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</si>
  <si>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</si>
  <si>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</si>
  <si>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</si>
  <si>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</si>
  <si>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</si>
  <si>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</si>
  <si>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</si>
  <si>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</si>
  <si>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</si>
  <si>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</si>
  <si>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</si>
  <si>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</si>
  <si>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</si>
  <si>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</si>
  <si>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</si>
  <si>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</si>
  <si>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</si>
  <si>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</si>
  <si>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</si>
  <si>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</si>
  <si>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</si>
  <si>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</si>
  <si>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</si>
  <si>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</si>
  <si>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</si>
  <si>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</si>
  <si>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</si>
  <si>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</si>
  <si>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</si>
  <si>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</si>
  <si>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</si>
  <si>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</si>
  <si>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</si>
  <si>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</si>
  <si>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</si>
  <si>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</si>
  <si>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</si>
  <si>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</si>
  <si>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</si>
  <si>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</si>
  <si>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</si>
  <si>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</si>
  <si>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</si>
  <si>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</si>
  <si>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</si>
  <si>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</si>
  <si>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</si>
  <si>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</si>
  <si>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</si>
  <si>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</si>
  <si>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</si>
  <si>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</si>
  <si>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</si>
  <si>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</si>
  <si>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</si>
  <si>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</si>
  <si>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</si>
  <si>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</si>
  <si>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</si>
  <si>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</si>
  <si>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</si>
  <si>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</si>
  <si>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</si>
  <si>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</si>
  <si>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</si>
  <si>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</si>
  <si>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</si>
  <si>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</si>
  <si>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</si>
  <si>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</si>
  <si>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</si>
  <si>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</si>
  <si>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</si>
  <si>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</si>
  <si>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</si>
  <si>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</si>
  <si>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</si>
  <si>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</si>
  <si>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</si>
  <si>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</si>
  <si>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</si>
  <si>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</si>
  <si>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</si>
  <si>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</si>
  <si>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</si>
  <si>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</si>
  <si>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</si>
  <si>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</si>
  <si>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</si>
  <si>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</si>
  <si>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</si>
  <si>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</si>
  <si>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</si>
  <si>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</si>
  <si>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</si>
  <si>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</si>
  <si>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</si>
  <si>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</si>
  <si>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</si>
  <si>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</si>
  <si>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</si>
  <si>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</si>
  <si>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</si>
  <si>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</si>
  <si>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</si>
  <si>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</si>
  <si>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</si>
  <si>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</si>
  <si>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</si>
  <si>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</si>
  <si>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</si>
  <si>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</si>
  <si>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</si>
  <si>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</si>
  <si>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</si>
  <si>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</si>
  <si>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</si>
  <si>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</si>
  <si>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</si>
  <si>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</si>
  <si>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</si>
  <si>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</si>
  <si>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</si>
  <si>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</si>
  <si>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</si>
  <si>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</si>
  <si>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</si>
  <si>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</si>
  <si>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</si>
  <si>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</si>
  <si>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</si>
  <si>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</si>
  <si>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</si>
  <si>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</si>
  <si>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</si>
  <si>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</si>
  <si>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</si>
  <si>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</si>
  <si>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</si>
  <si>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</si>
  <si>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</si>
  <si>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</si>
  <si>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</si>
  <si>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</si>
  <si>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</si>
  <si>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</si>
  <si>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</si>
  <si>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</si>
  <si>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</si>
  <si>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</si>
  <si>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</si>
  <si>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</si>
  <si>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</si>
  <si>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</si>
  <si>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</si>
  <si>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</si>
  <si>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</si>
  <si>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</si>
  <si>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</si>
  <si>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</si>
  <si>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</si>
  <si>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</si>
  <si>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</si>
  <si>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</si>
  <si>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</si>
  <si>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</si>
  <si>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</si>
  <si>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</si>
  <si>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</si>
  <si>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</si>
  <si>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</si>
  <si>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</si>
  <si>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</si>
  <si>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</si>
  <si>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</si>
  <si>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</si>
  <si>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</si>
  <si>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</si>
  <si>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</si>
  <si>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</si>
  <si>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</si>
  <si>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</si>
  <si>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</si>
  <si>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</si>
  <si>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</si>
  <si>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</si>
  <si>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</si>
  <si>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</si>
  <si>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</si>
  <si>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</si>
  <si>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</si>
  <si>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</si>
  <si>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</si>
  <si>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</si>
  <si>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</si>
  <si>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</si>
  <si>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</si>
  <si>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</si>
  <si>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</si>
  <si>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</si>
  <si>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</si>
  <si>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</si>
  <si>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</si>
  <si>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</si>
  <si>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</si>
  <si>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</si>
  <si>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</si>
  <si>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</si>
  <si>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</si>
  <si>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</si>
  <si>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</si>
  <si>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</si>
  <si>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</si>
  <si>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</si>
  <si>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</si>
  <si>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</si>
  <si>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</si>
  <si>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</si>
  <si>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</si>
  <si>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</si>
  <si>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</si>
  <si>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</si>
  <si>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</si>
  <si>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</si>
  <si>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</si>
  <si>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</si>
  <si>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</si>
  <si>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</si>
  <si>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</si>
  <si>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</si>
  <si>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</si>
  <si>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</si>
  <si>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</si>
  <si>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</si>
  <si>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</si>
  <si>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</si>
  <si>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</si>
  <si>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</si>
  <si>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</si>
  <si>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</si>
  <si>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</si>
  <si>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</si>
  <si>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</si>
  <si>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</si>
  <si>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</si>
  <si>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</si>
  <si>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</si>
  <si>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</si>
  <si>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</si>
  <si>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</si>
  <si>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</si>
  <si>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</si>
  <si>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</si>
  <si>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</si>
  <si>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</si>
  <si>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</si>
  <si>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</si>
  <si>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</si>
  <si>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</si>
  <si>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</si>
  <si>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</si>
  <si>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</si>
  <si>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</si>
  <si>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</si>
  <si>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</si>
  <si>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</si>
  <si>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</si>
  <si>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</si>
  <si>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</si>
  <si>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</si>
  <si>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</si>
  <si>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</si>
  <si>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</si>
  <si>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</si>
  <si>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</si>
  <si>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</si>
  <si>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</si>
  <si>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</si>
  <si>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</si>
  <si>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</si>
  <si>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</si>
  <si>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</si>
  <si>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</si>
  <si>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</si>
  <si>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</si>
  <si>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</si>
  <si>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</si>
  <si>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</si>
  <si>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</si>
  <si>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</si>
  <si>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</si>
  <si>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</si>
  <si>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</si>
  <si>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</si>
  <si>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</si>
  <si>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</si>
  <si>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</si>
  <si>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</si>
  <si>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</si>
  <si>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</si>
  <si>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</si>
  <si>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</si>
  <si>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</si>
  <si>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</si>
  <si>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</si>
  <si>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</si>
  <si>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</si>
  <si>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</si>
  <si>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</si>
  <si>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</si>
  <si>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</si>
  <si>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</si>
  <si>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</si>
  <si>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</si>
  <si>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</si>
  <si>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</si>
  <si>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</si>
  <si>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</si>
  <si>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</si>
  <si>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</si>
  <si>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</si>
  <si>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</si>
  <si>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</si>
  <si>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</si>
  <si>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</si>
  <si>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</si>
  <si>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</si>
  <si>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</si>
  <si>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</si>
  <si>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</si>
  <si>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</si>
  <si>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</si>
  <si>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</si>
  <si>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</si>
  <si>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</si>
  <si>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</si>
  <si>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</si>
  <si>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</si>
  <si>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</si>
  <si>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</si>
  <si>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</si>
  <si>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</si>
  <si>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</si>
  <si>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</si>
  <si>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</si>
  <si>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</si>
  <si>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</si>
  <si>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</si>
  <si>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</si>
  <si>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</si>
  <si>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</si>
  <si>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</si>
  <si>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</si>
  <si>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</si>
  <si>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</si>
  <si>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</si>
  <si>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</si>
  <si>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</si>
  <si>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</si>
  <si>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</si>
  <si>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</si>
  <si>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</si>
  <si>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</si>
  <si>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</si>
  <si>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</si>
  <si>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</si>
  <si>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</si>
  <si>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</si>
  <si>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</si>
  <si>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</si>
  <si>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</si>
  <si>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</si>
  <si>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</si>
  <si>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</si>
  <si>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</si>
  <si>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</si>
  <si>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</si>
  <si>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</si>
  <si>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</si>
  <si>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</si>
  <si>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</si>
  <si>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</si>
  <si>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</si>
  <si>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</si>
  <si>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</si>
  <si>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</si>
  <si>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</si>
  <si>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</si>
  <si>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</si>
  <si>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</si>
  <si>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</si>
  <si>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</si>
  <si>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</si>
  <si>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</si>
  <si>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</si>
  <si>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</si>
  <si>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</si>
  <si>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</si>
  <si>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</si>
  <si>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</si>
  <si>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</si>
  <si>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</si>
  <si>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</si>
  <si>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</si>
  <si>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</si>
  <si>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</si>
  <si>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</si>
  <si>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</si>
  <si>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</si>
  <si>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</si>
  <si>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</si>
  <si>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</si>
  <si>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</si>
  <si>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</si>
  <si>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</si>
  <si>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</si>
  <si>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</si>
  <si>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</si>
  <si>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</si>
  <si>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</si>
  <si>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</si>
  <si>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</si>
  <si>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</si>
  <si>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</si>
  <si>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</si>
  <si>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</si>
  <si>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</si>
  <si>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</si>
  <si>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</si>
  <si>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</si>
  <si>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</si>
  <si>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</si>
  <si>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</si>
  <si>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</si>
  <si>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</si>
  <si>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</si>
  <si>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</si>
  <si>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</si>
  <si>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</si>
  <si>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</si>
  <si>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</si>
  <si>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</si>
  <si>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</si>
  <si>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</si>
  <si>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</si>
  <si>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</si>
  <si>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</si>
  <si>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</si>
  <si>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</si>
  <si>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</si>
  <si>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</si>
  <si>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</si>
  <si>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</si>
  <si>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</si>
  <si>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</si>
  <si>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</si>
  <si>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</si>
  <si>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</si>
  <si>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</si>
  <si>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</si>
  <si>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</si>
  <si>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</si>
  <si>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</si>
  <si>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</si>
  <si>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</si>
  <si>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</si>
  <si>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</si>
  <si>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</si>
  <si>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</si>
  <si>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</si>
  <si>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</si>
  <si>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</si>
  <si>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</si>
  <si>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</si>
  <si>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</si>
  <si>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</si>
  <si>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</si>
  <si>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</si>
  <si>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</si>
  <si>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</si>
  <si>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</si>
  <si>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</si>
  <si>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</si>
  <si>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</si>
  <si>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</si>
  <si>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</si>
  <si>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</si>
  <si>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</si>
  <si>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</si>
  <si>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</si>
  <si>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</si>
  <si>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</si>
  <si>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</si>
  <si>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</si>
  <si>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</si>
  <si>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</si>
  <si>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</si>
  <si>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</si>
  <si>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</si>
  <si>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</si>
  <si>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</si>
  <si>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</si>
  <si>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</si>
  <si>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</si>
  <si>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</si>
  <si>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</si>
  <si>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</si>
  <si>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</si>
  <si>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</si>
  <si>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</si>
  <si>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</si>
  <si>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</si>
  <si>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</si>
  <si>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</si>
  <si>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</si>
  <si>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</si>
  <si>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</si>
  <si>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</si>
  <si>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</si>
  <si>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</si>
  <si>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</si>
  <si>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</si>
  <si>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</si>
  <si>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</si>
  <si>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</si>
  <si>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</si>
  <si>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</si>
  <si>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</si>
  <si>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</si>
  <si>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</si>
  <si>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</si>
  <si>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</si>
  <si>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</si>
  <si>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</si>
  <si>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</si>
  <si>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</si>
  <si>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</si>
  <si>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</si>
  <si>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</si>
  <si>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</si>
  <si>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</si>
  <si>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</si>
  <si>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</si>
  <si>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</si>
  <si>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</si>
  <si>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</si>
  <si>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</si>
  <si>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</si>
  <si>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</si>
  <si>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</si>
  <si>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</si>
  <si>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</si>
  <si>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</si>
  <si>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</si>
  <si>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</si>
  <si>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</si>
  <si>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</si>
  <si>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</si>
  <si>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</si>
  <si>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</si>
  <si>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</si>
  <si>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</si>
  <si>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</si>
  <si>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</si>
  <si>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</si>
  <si>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</si>
  <si>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</si>
  <si>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</si>
  <si>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</si>
  <si>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</si>
  <si>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</si>
  <si>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</si>
  <si>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</si>
  <si>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</si>
  <si>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</si>
  <si>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</si>
  <si>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</si>
  <si>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</si>
  <si>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</si>
  <si>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</si>
  <si>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</si>
  <si>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</si>
  <si>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</si>
  <si>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</si>
  <si>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</si>
  <si>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</si>
  <si>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</si>
  <si>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</si>
  <si>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</si>
  <si>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</si>
  <si>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</si>
  <si>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</si>
  <si>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</si>
  <si>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</si>
  <si>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</si>
  <si>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</si>
  <si>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</si>
  <si>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</si>
  <si>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</si>
  <si>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</si>
  <si>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</si>
  <si>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</si>
  <si>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</si>
  <si>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</si>
  <si>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</si>
  <si>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</si>
  <si>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</si>
  <si>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</si>
  <si>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</si>
  <si>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</si>
  <si>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</si>
  <si>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</si>
  <si>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</si>
  <si>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</si>
  <si>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</si>
  <si>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</si>
  <si>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</si>
  <si>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</si>
  <si>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</si>
  <si>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</si>
  <si>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</si>
  <si>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</si>
  <si>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</si>
  <si>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</si>
  <si>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</si>
  <si>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</si>
  <si>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</si>
  <si>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</si>
  <si>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</si>
  <si>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</si>
  <si>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</si>
  <si>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</si>
  <si>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</si>
  <si>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</si>
  <si>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</si>
  <si>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</si>
  <si>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</si>
  <si>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</si>
  <si>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</si>
  <si>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</si>
  <si>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</si>
  <si>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</si>
  <si>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</si>
  <si>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</si>
  <si>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</si>
  <si>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</si>
  <si>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</si>
  <si>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</si>
  <si>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</si>
  <si>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</si>
  <si>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</si>
  <si>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</si>
  <si>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</si>
  <si>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</si>
  <si>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</si>
  <si>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</si>
  <si>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</si>
  <si>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</si>
  <si>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</si>
  <si>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</si>
  <si>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</si>
  <si>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</si>
  <si>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</si>
  <si>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</si>
  <si>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</si>
  <si>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</si>
  <si>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</si>
  <si>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</si>
  <si>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</si>
  <si>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</si>
  <si>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</si>
  <si>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</si>
  <si>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</si>
  <si>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</si>
  <si>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</si>
  <si>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</si>
  <si>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</si>
  <si>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</si>
  <si>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</si>
  <si>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</si>
  <si>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</si>
  <si>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</si>
  <si>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</si>
  <si>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</si>
  <si>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</si>
  <si>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</si>
  <si>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</si>
  <si>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</si>
  <si>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</si>
  <si>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</si>
  <si>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</si>
  <si>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</si>
  <si>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</si>
  <si>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</si>
  <si>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</si>
  <si>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</si>
  <si>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</si>
  <si>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</si>
  <si>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</si>
  <si>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</si>
  <si>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</si>
  <si>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</si>
  <si>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</si>
  <si>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</si>
  <si>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</si>
  <si>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</si>
  <si>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</si>
  <si>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</si>
  <si>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</si>
  <si>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</si>
  <si>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</si>
  <si>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</si>
  <si>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</si>
  <si>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</si>
  <si>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</si>
  <si>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</si>
  <si>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</si>
  <si>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</si>
  <si>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</si>
  <si>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</si>
  <si>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</si>
  <si>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</si>
  <si>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</si>
  <si>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</si>
  <si>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</si>
  <si>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</si>
  <si>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</si>
  <si>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</si>
  <si>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</si>
  <si>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</si>
  <si>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</si>
  <si>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</si>
  <si>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</si>
  <si>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</si>
  <si>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</si>
  <si>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</si>
  <si>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</si>
  <si>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</si>
  <si>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</si>
  <si>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</si>
  <si>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</si>
  <si>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</si>
  <si>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</si>
  <si>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</si>
  <si>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</si>
  <si>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</si>
  <si>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</si>
  <si>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</si>
  <si>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</si>
  <si>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</si>
  <si>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</si>
  <si>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</si>
  <si>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</si>
  <si>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</si>
  <si>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</si>
  <si>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</si>
  <si>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</si>
  <si>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</si>
  <si>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</si>
  <si>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</si>
  <si>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</si>
  <si>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</si>
  <si>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</si>
  <si>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</si>
  <si>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</si>
  <si>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</si>
  <si>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</si>
  <si>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</si>
  <si>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</si>
  <si>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</si>
  <si>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</si>
  <si>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</si>
  <si>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</si>
  <si>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</si>
  <si>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</si>
  <si>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</si>
  <si>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</si>
  <si>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</si>
  <si>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</si>
  <si>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</si>
  <si>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</si>
  <si>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</si>
  <si>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</si>
  <si>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</si>
  <si>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</si>
  <si>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</si>
  <si>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</si>
  <si>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</si>
  <si>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</si>
  <si>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</si>
  <si>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</si>
  <si>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</si>
  <si>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</si>
  <si>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</si>
  <si>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</si>
  <si>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</si>
  <si>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</si>
  <si>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</si>
  <si>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</si>
  <si>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</si>
  <si>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</si>
  <si>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</si>
  <si>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</si>
  <si>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</si>
  <si>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</si>
  <si>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</si>
  <si>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</si>
  <si>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</si>
  <si>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</si>
  <si>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</si>
  <si>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</si>
  <si>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</si>
  <si>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</si>
  <si>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</si>
  <si>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</si>
  <si>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</si>
  <si>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</si>
  <si>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</si>
  <si>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</si>
  <si>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</si>
  <si>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</si>
  <si>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</si>
  <si>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</si>
  <si>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</si>
  <si>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</si>
  <si>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</si>
  <si>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</si>
  <si>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</si>
  <si>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</si>
  <si>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</si>
  <si>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</si>
  <si>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</si>
  <si>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</si>
  <si>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</si>
  <si>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</si>
  <si>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</si>
  <si>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</si>
  <si>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</si>
  <si>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</si>
  <si>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</si>
  <si>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</si>
  <si>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</si>
  <si>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</si>
  <si>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</si>
  <si>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</si>
  <si>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</si>
  <si>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</si>
  <si>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</si>
  <si>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</si>
  <si>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</si>
  <si>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</si>
  <si>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</si>
  <si>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</si>
  <si>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</si>
  <si>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</si>
  <si>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</si>
  <si>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</si>
  <si>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</si>
  <si>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</si>
  <si>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</si>
  <si>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</si>
  <si>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</si>
  <si>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</si>
  <si>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</si>
  <si>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</si>
  <si>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</si>
  <si>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</si>
  <si>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</si>
  <si>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</si>
  <si>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</si>
  <si>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</si>
  <si>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</si>
  <si>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</si>
  <si>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</si>
  <si>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</si>
  <si>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</si>
  <si>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</si>
  <si>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</si>
  <si>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</si>
  <si>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</si>
  <si>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</si>
  <si>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</si>
  <si>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</si>
  <si>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</si>
  <si>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</si>
  <si>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</si>
  <si>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</si>
  <si>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</si>
  <si>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</si>
  <si>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</si>
  <si>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</si>
  <si>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</si>
  <si>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</si>
  <si>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</si>
  <si>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</si>
  <si>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</si>
  <si>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</si>
  <si>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</si>
  <si>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</si>
  <si>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</si>
  <si>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</si>
  <si>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</si>
  <si>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</si>
  <si>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</si>
  <si>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</si>
  <si>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</si>
  <si>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</si>
  <si>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</si>
  <si>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</si>
  <si>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</si>
  <si>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</si>
  <si>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</si>
  <si>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</si>
  <si>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</si>
  <si>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</si>
  <si>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</si>
  <si>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</si>
  <si>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</si>
  <si>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</si>
  <si>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</si>
  <si>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</si>
  <si>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</si>
  <si>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</si>
  <si>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</si>
  <si>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</si>
  <si>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</si>
  <si>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</si>
  <si>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</si>
  <si>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</si>
  <si>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</si>
  <si>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</si>
  <si>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</si>
  <si>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</si>
  <si>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</si>
  <si>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</si>
  <si>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</si>
  <si>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</si>
  <si>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</si>
  <si>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</si>
  <si>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</si>
  <si>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</si>
  <si>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</si>
  <si>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</si>
  <si>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</si>
  <si>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</si>
  <si>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</si>
  <si>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</si>
  <si>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</si>
  <si>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</si>
  <si>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</si>
  <si>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</si>
  <si>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</si>
  <si>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</si>
  <si>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</si>
  <si>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</si>
  <si>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</si>
  <si>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</si>
  <si>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</si>
  <si>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</si>
  <si>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</si>
  <si>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</si>
  <si>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</si>
  <si>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</si>
  <si>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</si>
  <si>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</si>
  <si>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</si>
  <si>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</si>
  <si>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</si>
  <si>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</si>
  <si>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</si>
  <si>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</si>
  <si>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</si>
  <si>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</si>
  <si>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</si>
  <si>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</si>
  <si>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</si>
  <si>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</si>
  <si>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</si>
  <si>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</si>
  <si>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</si>
  <si>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</si>
  <si>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</si>
  <si>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</si>
  <si>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</si>
  <si>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</si>
  <si>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</si>
  <si>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</si>
  <si>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</si>
  <si>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</si>
  <si>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</si>
  <si>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</si>
  <si>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</si>
  <si>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</si>
  <si>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</si>
  <si>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</si>
  <si>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</si>
  <si>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</si>
  <si>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</si>
  <si>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</si>
  <si>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</si>
  <si>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</si>
  <si>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</si>
  <si>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</si>
  <si>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</si>
  <si>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</si>
  <si>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</si>
  <si>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</si>
  <si>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</si>
  <si>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</si>
  <si>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</si>
  <si>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</si>
  <si>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</si>
  <si>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</si>
  <si>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</si>
  <si>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</si>
  <si>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</si>
  <si>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</si>
  <si>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</si>
  <si>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</si>
  <si>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</si>
  <si>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</si>
  <si>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</si>
  <si>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</si>
  <si>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</si>
  <si>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</si>
  <si>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</si>
  <si>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</si>
  <si>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</si>
  <si>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</si>
  <si>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</si>
  <si>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</si>
  <si>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</si>
  <si>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</si>
  <si>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</si>
  <si>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</si>
  <si>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</si>
  <si>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</si>
  <si>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</si>
  <si>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</si>
  <si>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</si>
  <si>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</si>
  <si>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</si>
  <si>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</si>
  <si>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</si>
  <si>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</si>
  <si>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</si>
  <si>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</si>
  <si>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</si>
  <si>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</si>
  <si>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</si>
  <si>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</si>
  <si>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</si>
  <si>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</si>
  <si>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</si>
  <si>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</si>
  <si>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</si>
  <si>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</si>
  <si>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</si>
  <si>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</si>
  <si>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</si>
  <si>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</si>
  <si>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</si>
  <si>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</si>
  <si>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</si>
  <si>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</si>
  <si>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</si>
  <si>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</si>
  <si>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</si>
  <si>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</si>
  <si>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</si>
  <si>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</si>
  <si>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</si>
  <si>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</si>
  <si>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</si>
  <si>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</si>
  <si>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</si>
  <si>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</si>
  <si>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</si>
  <si>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</si>
  <si>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</si>
  <si>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</si>
  <si>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</si>
  <si>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</si>
  <si>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</si>
  <si>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</si>
  <si>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</si>
  <si>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</si>
  <si>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</si>
  <si>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</si>
  <si>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</si>
  <si>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</si>
  <si>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</si>
  <si>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</si>
  <si>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</si>
  <si>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</si>
  <si>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</si>
  <si>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</si>
  <si>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</si>
  <si>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</si>
  <si>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</si>
  <si>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</si>
  <si>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</si>
  <si>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</si>
  <si>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</si>
  <si>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</si>
  <si>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</si>
  <si>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</si>
  <si>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</si>
  <si>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</si>
  <si>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</si>
  <si>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</si>
  <si>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</si>
  <si>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</si>
  <si>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</si>
  <si>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</si>
  <si>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</si>
  <si>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</si>
  <si>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</si>
  <si>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</si>
  <si>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</si>
  <si>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</si>
  <si>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</si>
  <si>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</si>
  <si>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</si>
  <si>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</si>
  <si>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</si>
  <si>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</si>
  <si>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</si>
  <si>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</si>
  <si>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</si>
  <si>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</si>
  <si>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</si>
  <si>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</si>
  <si>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</si>
  <si>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</si>
  <si>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</si>
  <si>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</si>
  <si>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</si>
  <si>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</si>
  <si>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</si>
  <si>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</si>
  <si>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</si>
  <si>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</si>
  <si>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</si>
  <si>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</si>
  <si>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</si>
  <si>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</si>
  <si>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</si>
  <si>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</si>
  <si>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</si>
  <si>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</si>
  <si>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</si>
  <si>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</si>
  <si>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</si>
  <si>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</si>
  <si>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</si>
  <si>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</si>
  <si>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</si>
  <si>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</si>
  <si>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</si>
  <si>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</si>
  <si>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</si>
  <si>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</si>
  <si>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</si>
  <si>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</si>
  <si>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</si>
  <si>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</si>
  <si>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</si>
  <si>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</si>
  <si>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</si>
  <si>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</si>
  <si>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</si>
  <si>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</si>
  <si>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</si>
  <si>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</si>
  <si>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</si>
  <si>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</si>
  <si>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</si>
  <si>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</si>
  <si>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</si>
  <si>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</si>
  <si>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</si>
  <si>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</si>
  <si>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</si>
  <si>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</si>
  <si>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</si>
  <si>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</si>
  <si>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</si>
  <si>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</si>
  <si>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</si>
  <si>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</si>
  <si>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</si>
  <si>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</si>
  <si>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</si>
  <si>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</si>
  <si>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</si>
  <si>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</si>
  <si>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</si>
  <si>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</si>
  <si>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</si>
  <si>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</si>
  <si>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</si>
  <si>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</si>
  <si>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</si>
  <si>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</si>
  <si>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</si>
  <si>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</si>
  <si>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</si>
  <si>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</si>
  <si>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</si>
  <si>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</si>
  <si>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</si>
  <si>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</si>
  <si>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</si>
  <si>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</si>
  <si>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</si>
  <si>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</si>
  <si>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</si>
  <si>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</si>
  <si>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</si>
  <si>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</si>
  <si>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</si>
  <si>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</si>
  <si>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</si>
  <si>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</si>
  <si>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</si>
  <si>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</si>
  <si>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</si>
  <si>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</si>
  <si>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</si>
  <si>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</si>
  <si>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</si>
  <si>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</si>
  <si>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</si>
  <si>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</si>
  <si>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</si>
  <si>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</si>
  <si>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</si>
  <si>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</si>
  <si>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</si>
  <si>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</si>
  <si>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</si>
  <si>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</si>
  <si>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</si>
  <si>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</si>
  <si>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</si>
  <si>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</si>
  <si>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</si>
  <si>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</si>
  <si>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</si>
  <si>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</si>
  <si>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</si>
  <si>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</si>
  <si>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</si>
  <si>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</si>
  <si>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</si>
  <si>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</si>
  <si>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</si>
  <si>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</si>
  <si>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</si>
  <si>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</si>
  <si>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</si>
  <si>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</si>
  <si>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</si>
  <si>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</si>
  <si>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</si>
  <si>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</si>
  <si>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</si>
  <si>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</si>
  <si>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</si>
  <si>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</si>
  <si>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</si>
  <si>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</si>
  <si>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</si>
  <si>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</si>
  <si>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</si>
  <si>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</si>
  <si>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</si>
  <si>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</si>
  <si>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</si>
  <si>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</si>
  <si>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</si>
  <si>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</si>
  <si>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</si>
  <si>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</si>
  <si>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</si>
  <si>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</si>
  <si>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</si>
  <si>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</si>
  <si>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</si>
  <si>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</si>
  <si>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</si>
  <si>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</si>
  <si>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</si>
  <si>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</si>
  <si>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</si>
  <si>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</si>
  <si>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</si>
  <si>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</si>
  <si>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</si>
  <si>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</si>
  <si>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</si>
  <si>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</si>
  <si>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</si>
  <si>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</si>
  <si>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</si>
  <si>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</si>
  <si>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</si>
  <si>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</si>
  <si>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</si>
  <si>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</si>
  <si>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</si>
  <si>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</si>
  <si>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</si>
  <si>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</si>
  <si>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</si>
  <si>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</si>
  <si>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</si>
  <si>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</si>
  <si>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</si>
  <si>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</si>
  <si>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</si>
  <si>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</si>
  <si>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</si>
  <si>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</si>
  <si>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</si>
  <si>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</si>
  <si>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</si>
  <si>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</si>
  <si>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</si>
  <si>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</si>
  <si>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</si>
  <si>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</si>
  <si>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</si>
  <si>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</si>
  <si>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</si>
  <si>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</si>
  <si>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</si>
  <si>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</si>
  <si>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</si>
  <si>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</si>
  <si>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</si>
  <si>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</si>
  <si>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</si>
  <si>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</si>
  <si>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</si>
  <si>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</si>
  <si>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</si>
  <si>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</si>
  <si>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</si>
  <si>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</si>
  <si>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</si>
  <si>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</si>
  <si>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</si>
  <si>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</si>
  <si>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</si>
  <si>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</si>
  <si>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</si>
  <si>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</si>
  <si>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</si>
  <si>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</si>
  <si>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</si>
  <si>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</si>
  <si>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</si>
  <si>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</si>
  <si>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</si>
  <si>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</si>
  <si>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</si>
  <si>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</si>
  <si>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</si>
  <si>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</si>
  <si>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</si>
  <si>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</si>
  <si>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</si>
  <si>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</si>
  <si>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</si>
  <si>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</si>
  <si>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</si>
  <si>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</si>
  <si>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</si>
  <si>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</si>
  <si>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</si>
  <si>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</si>
  <si>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</si>
  <si>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</si>
  <si>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</si>
  <si>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</si>
  <si>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</si>
  <si>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</si>
  <si>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</si>
  <si>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</si>
  <si>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</si>
  <si>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</si>
  <si>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</si>
  <si>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</si>
  <si>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</si>
  <si>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</si>
  <si>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</si>
  <si>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</si>
  <si>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</si>
  <si>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</si>
  <si>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</si>
  <si>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</si>
  <si>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</si>
  <si>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</si>
  <si>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</si>
  <si>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</si>
  <si>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</si>
  <si>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</si>
  <si>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</si>
  <si>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</si>
  <si>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</si>
  <si>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</si>
  <si>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</si>
  <si>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</si>
  <si>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</si>
  <si>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</si>
  <si>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</si>
  <si>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</si>
  <si>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</si>
  <si>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</si>
  <si>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</si>
  <si>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</si>
  <si>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</si>
  <si>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</si>
  <si>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</si>
  <si>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</si>
  <si>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</si>
  <si>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</si>
  <si>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</si>
  <si>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</si>
  <si>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</si>
  <si>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</si>
  <si>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</si>
  <si>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</si>
  <si>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</si>
  <si>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</si>
  <si>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</si>
  <si>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</si>
  <si>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</si>
  <si>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</si>
  <si>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</si>
  <si>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</si>
  <si>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</si>
  <si>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</si>
  <si>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</si>
  <si>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</si>
  <si>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</si>
  <si>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</si>
  <si>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</si>
  <si>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</si>
  <si>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</si>
  <si>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</si>
  <si>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</si>
  <si>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</si>
  <si>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</si>
  <si>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</si>
  <si>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</si>
  <si>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</si>
  <si>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</si>
  <si>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</si>
  <si>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</si>
  <si>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</si>
  <si>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</si>
  <si>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</si>
  <si>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</si>
  <si>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</si>
  <si>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</si>
  <si>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</si>
  <si>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</si>
  <si>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</si>
  <si>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</si>
  <si>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</si>
  <si>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</si>
  <si>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</si>
  <si>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</si>
  <si>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</si>
  <si>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</si>
  <si>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</si>
  <si>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</si>
  <si>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</si>
  <si>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</si>
  <si>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</si>
  <si>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</si>
  <si>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</si>
  <si>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</si>
  <si>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</si>
  <si>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</si>
  <si>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</si>
  <si>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</si>
  <si>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</si>
  <si>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</si>
  <si>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</si>
  <si>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</si>
  <si>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</si>
  <si>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</si>
  <si>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</si>
  <si>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</si>
  <si>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</si>
  <si>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</si>
  <si>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</si>
  <si>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</si>
  <si>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</si>
  <si>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</si>
  <si>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</si>
  <si>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</si>
  <si>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</si>
  <si>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</si>
  <si>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</si>
  <si>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</si>
  <si>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</si>
  <si>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</si>
  <si>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</si>
  <si>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</si>
  <si>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</si>
  <si>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</si>
  <si>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</si>
  <si>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</si>
  <si>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</si>
  <si>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</si>
  <si>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</si>
  <si>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</si>
  <si>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</si>
  <si>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</si>
  <si>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</si>
  <si>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</si>
  <si>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</si>
  <si>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</si>
  <si>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</si>
  <si>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</si>
  <si>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</si>
  <si>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</si>
  <si>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</si>
  <si>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</si>
  <si>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</si>
  <si>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</si>
  <si>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</si>
  <si>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</si>
  <si>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</si>
  <si>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</si>
  <si>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</si>
  <si>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</si>
  <si>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</si>
  <si>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</si>
  <si>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</si>
  <si>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</si>
  <si>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</si>
  <si>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</si>
  <si>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</si>
  <si>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</si>
  <si>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</si>
  <si>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</si>
  <si>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</si>
  <si>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</si>
  <si>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</si>
  <si>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</si>
  <si>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</si>
  <si>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</si>
  <si>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</si>
  <si>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</si>
  <si>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</si>
  <si>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</si>
  <si>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</si>
  <si>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</si>
  <si>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</si>
  <si>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</si>
  <si>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</si>
  <si>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</si>
  <si>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</si>
  <si>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</si>
  <si>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</si>
  <si>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</si>
  <si>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</si>
  <si>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</si>
  <si>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</si>
  <si>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</si>
  <si>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</si>
  <si>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</si>
  <si>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</si>
  <si>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</si>
  <si>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</si>
  <si>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</si>
  <si>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</si>
  <si>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</si>
  <si>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</si>
  <si>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</si>
  <si>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</si>
  <si>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</si>
  <si>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</si>
  <si>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</si>
  <si>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</si>
  <si>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</si>
  <si>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</si>
  <si>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</si>
  <si>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</si>
  <si>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</si>
  <si>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</si>
  <si>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</si>
  <si>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</si>
  <si>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</si>
  <si>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</si>
  <si>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</si>
  <si>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</si>
  <si>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</si>
  <si>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</si>
  <si>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</si>
  <si>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</si>
  <si>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</si>
  <si>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</si>
  <si>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</si>
  <si>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</si>
  <si>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</si>
  <si>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</si>
  <si>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</si>
  <si>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</si>
  <si>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</si>
  <si>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</si>
  <si>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</si>
  <si>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</si>
  <si>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</si>
  <si>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</si>
  <si>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</si>
  <si>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</si>
  <si>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</si>
  <si>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</si>
  <si>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</si>
  <si>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</si>
  <si>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</si>
  <si>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</si>
  <si>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</si>
  <si>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</si>
  <si>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</si>
  <si>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</si>
  <si>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</si>
  <si>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</si>
  <si>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</si>
  <si>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</si>
  <si>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</si>
  <si>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</si>
  <si>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</si>
  <si>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</si>
  <si>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</si>
  <si>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</si>
  <si>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</si>
  <si>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</si>
  <si>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</si>
  <si>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</si>
  <si>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</si>
  <si>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</si>
  <si>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</si>
  <si>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</si>
  <si>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</si>
  <si>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</si>
  <si>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</si>
  <si>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</si>
  <si>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</si>
  <si>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</si>
  <si>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</si>
  <si>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</si>
  <si>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</si>
  <si>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</si>
  <si>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</si>
  <si>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</si>
  <si>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</si>
  <si>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</si>
  <si>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</si>
  <si>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</si>
  <si>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</si>
  <si>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</si>
  <si>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</si>
  <si>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</si>
  <si>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</si>
  <si>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</si>
  <si>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</si>
  <si>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</si>
  <si>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</si>
  <si>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</si>
  <si>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</si>
  <si>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</si>
  <si>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</si>
  <si>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</si>
  <si>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</si>
  <si>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</si>
  <si>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</si>
  <si>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</si>
  <si>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</si>
  <si>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</si>
  <si>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</si>
  <si>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</si>
  <si>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</si>
  <si>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</si>
  <si>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</si>
  <si>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</si>
  <si>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</si>
  <si>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</si>
  <si>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</si>
  <si>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</si>
  <si>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</si>
  <si>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</si>
  <si>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</si>
  <si>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</si>
  <si>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</si>
  <si>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</si>
  <si>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</si>
  <si>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</si>
  <si>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</si>
  <si>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</si>
  <si>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</si>
  <si>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</si>
  <si>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</si>
  <si>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</si>
  <si>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</si>
  <si>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</si>
  <si>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</si>
  <si>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</si>
  <si>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</si>
  <si>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</si>
  <si>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</si>
  <si>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</si>
  <si>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</si>
  <si>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</si>
  <si>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</si>
  <si>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</si>
  <si>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</si>
  <si>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</si>
  <si>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</si>
  <si>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</si>
  <si>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</si>
  <si>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</si>
  <si>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</si>
  <si>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</si>
  <si>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</si>
  <si>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</si>
  <si>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</si>
  <si>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</si>
  <si>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</si>
  <si>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</si>
  <si>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</si>
  <si>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</si>
  <si>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</si>
  <si>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</si>
  <si>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</si>
  <si>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</si>
  <si>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</si>
  <si>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</si>
  <si>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</si>
  <si>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</si>
  <si>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</si>
  <si>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</si>
  <si>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</si>
  <si>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</si>
  <si>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</si>
  <si>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</si>
  <si>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</si>
  <si>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</si>
  <si>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</si>
  <si>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</si>
  <si>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</si>
  <si>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</si>
  <si>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</si>
  <si>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</si>
  <si>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</si>
  <si>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</si>
  <si>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</si>
  <si>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</si>
  <si>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</si>
  <si>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</si>
  <si>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</si>
  <si>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</si>
  <si>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</si>
  <si>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</si>
  <si>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</si>
  <si>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</si>
  <si>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</si>
  <si>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</si>
  <si>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</si>
  <si>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</si>
  <si>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</si>
  <si>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</si>
  <si>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</si>
  <si>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</si>
  <si>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</si>
  <si>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</si>
  <si>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</si>
  <si>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</si>
  <si>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</si>
  <si>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</si>
  <si>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</si>
  <si>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</si>
  <si>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</si>
  <si>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</si>
  <si>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</si>
  <si>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</si>
  <si>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</si>
  <si>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</si>
  <si>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</si>
  <si>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</si>
  <si>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</si>
  <si>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</si>
  <si>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</si>
  <si>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</si>
  <si>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</si>
  <si>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</si>
  <si>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</si>
  <si>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</si>
  <si>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</si>
  <si>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</si>
  <si>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</si>
  <si>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</si>
  <si>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</si>
  <si>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</si>
  <si>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</si>
  <si>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</si>
  <si>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</si>
  <si>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</si>
  <si>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</si>
  <si>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</si>
  <si>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</si>
  <si>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</si>
  <si>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</si>
  <si>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</si>
  <si>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</si>
  <si>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</si>
  <si>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</si>
  <si>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</si>
  <si>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</si>
  <si>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</si>
  <si>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</si>
  <si>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</si>
  <si>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</si>
  <si>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</si>
  <si>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</si>
  <si>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</si>
  <si>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</si>
  <si>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</si>
  <si>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</si>
  <si>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</si>
  <si>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</si>
  <si>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</si>
  <si>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</si>
  <si>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</si>
  <si>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</si>
  <si>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</si>
  <si>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</si>
  <si>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</si>
  <si>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</si>
  <si>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</si>
  <si>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</si>
  <si>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</si>
  <si>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</si>
  <si>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</si>
  <si>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</si>
  <si>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</si>
  <si>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</si>
  <si>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</si>
  <si>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</si>
  <si>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</si>
  <si>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</si>
  <si>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</si>
  <si>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</si>
  <si>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</si>
  <si>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</si>
  <si>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</si>
  <si>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</si>
  <si>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</si>
  <si>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</si>
  <si>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</si>
  <si>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</si>
  <si>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</si>
  <si>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</si>
  <si>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</si>
  <si>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</si>
  <si>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</si>
  <si>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</si>
  <si>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</si>
  <si>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</si>
  <si>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</si>
  <si>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</si>
  <si>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</si>
  <si>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</si>
  <si>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</si>
  <si>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</si>
  <si>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</si>
  <si>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</si>
  <si>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</si>
  <si>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</si>
  <si>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</si>
  <si>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</si>
  <si>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</si>
  <si>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</si>
  <si>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</si>
  <si>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</si>
  <si>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</si>
  <si>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</si>
  <si>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</si>
  <si>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</si>
  <si>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</si>
  <si>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</si>
  <si>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</si>
  <si>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</si>
  <si>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</si>
  <si>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</si>
  <si>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</si>
  <si>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</si>
  <si>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</si>
  <si>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</si>
  <si>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</si>
  <si>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</si>
  <si>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</si>
  <si>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</si>
  <si>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</si>
  <si>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</si>
  <si>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</si>
  <si>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</si>
  <si>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</si>
  <si>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</si>
  <si>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</si>
  <si>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</si>
  <si>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</si>
  <si>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</si>
  <si>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</si>
  <si>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</si>
  <si>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</si>
  <si>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</si>
  <si>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</si>
  <si>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</si>
  <si>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</si>
  <si>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</si>
  <si>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</si>
  <si>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</si>
  <si>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</si>
  <si>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</si>
  <si>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</si>
  <si>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</si>
  <si>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</si>
  <si>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</si>
  <si>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</si>
  <si>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</si>
  <si>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</si>
  <si>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</si>
  <si>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</si>
  <si>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</si>
  <si>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</si>
  <si>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</si>
  <si>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</si>
  <si>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</si>
  <si>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</si>
  <si>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</si>
  <si>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</si>
  <si>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</si>
  <si>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</si>
  <si>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</si>
  <si>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</si>
  <si>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</si>
  <si>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</si>
  <si>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</si>
  <si>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</si>
  <si>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</si>
  <si>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</si>
  <si>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</si>
  <si>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</si>
  <si>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</si>
  <si>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</si>
  <si>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</si>
  <si>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</si>
  <si>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</si>
  <si>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</si>
  <si>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</si>
  <si>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</si>
  <si>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</si>
  <si>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</si>
  <si>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</si>
  <si>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</si>
  <si>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</si>
  <si>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</si>
  <si>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</si>
  <si>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</si>
  <si>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</si>
  <si>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</si>
  <si>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</si>
  <si>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</si>
  <si>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</si>
  <si>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</si>
  <si>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</si>
  <si>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</si>
  <si>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</si>
  <si>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</si>
  <si>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</si>
  <si>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</si>
  <si>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</si>
  <si>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</si>
  <si>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</si>
  <si>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</si>
  <si>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</si>
  <si>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</si>
  <si>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</si>
  <si>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</si>
  <si>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</si>
  <si>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</si>
  <si>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</si>
  <si>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</si>
  <si>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</si>
  <si>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</si>
  <si>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</si>
  <si>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</si>
  <si>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</si>
  <si>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</si>
  <si>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</si>
  <si>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</si>
  <si>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</si>
  <si>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</si>
  <si>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</si>
  <si>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</si>
  <si>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</si>
  <si>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</si>
  <si>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</si>
  <si>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</si>
  <si>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</si>
  <si>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</si>
  <si>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</si>
  <si>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</si>
  <si>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</si>
  <si>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</si>
  <si>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</si>
  <si>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</si>
  <si>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</si>
  <si>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</si>
  <si>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</si>
  <si>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</si>
  <si>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</si>
  <si>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</si>
  <si>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</si>
  <si>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</si>
  <si>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</si>
  <si>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</si>
  <si>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</si>
  <si>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</si>
  <si>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</si>
  <si>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</si>
  <si>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</si>
  <si>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</si>
  <si>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</si>
  <si>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</si>
  <si>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</si>
  <si>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</si>
  <si>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</si>
  <si>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</si>
  <si>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</si>
  <si>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</si>
  <si>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</si>
  <si>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</si>
  <si>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</si>
  <si>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</si>
  <si>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</si>
  <si>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</si>
  <si>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</si>
  <si>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</si>
  <si>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</si>
  <si>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</si>
  <si>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</si>
  <si>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</si>
  <si>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</si>
  <si>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</si>
  <si>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</si>
  <si>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</si>
  <si>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</si>
  <si>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</si>
  <si>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</si>
  <si>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</si>
  <si>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</si>
  <si>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</si>
  <si>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</si>
  <si>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</si>
  <si>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</si>
  <si>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</si>
  <si>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</si>
  <si>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</si>
  <si>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</si>
  <si>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</si>
  <si>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</si>
  <si>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</si>
  <si>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</si>
  <si>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</si>
  <si>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</si>
  <si>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</si>
  <si>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</si>
  <si>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</si>
  <si>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</si>
  <si>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</si>
  <si>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</si>
  <si>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</si>
  <si>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</si>
  <si>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</si>
  <si>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</si>
  <si>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</si>
  <si>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</si>
  <si>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</si>
  <si>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</si>
  <si>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</si>
  <si>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</si>
  <si>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</si>
  <si>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</si>
  <si>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</si>
  <si>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</si>
  <si>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</si>
  <si>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</si>
  <si>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</si>
  <si>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</si>
  <si>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</si>
  <si>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</si>
  <si>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</si>
  <si>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</si>
  <si>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</si>
  <si>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</si>
  <si>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</si>
  <si>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</si>
  <si>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</si>
  <si>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</si>
  <si>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</si>
  <si>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</si>
  <si>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</si>
  <si>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</si>
  <si>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</si>
  <si>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</si>
  <si>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</si>
  <si>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</si>
  <si>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</si>
  <si>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</si>
  <si>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</si>
  <si>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</si>
  <si>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</si>
  <si>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</si>
  <si>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</si>
  <si>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</si>
  <si>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</si>
  <si>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</si>
  <si>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</si>
  <si>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</si>
  <si>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</si>
  <si>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</si>
  <si>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</si>
  <si>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</si>
  <si>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</si>
  <si>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</si>
  <si>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</si>
  <si>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</si>
  <si>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</si>
  <si>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</si>
  <si>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</si>
  <si>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</si>
  <si>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</si>
  <si>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</si>
  <si>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</si>
  <si>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</si>
  <si>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</si>
  <si>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</si>
  <si>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</si>
  <si>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</si>
  <si>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</si>
  <si>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</si>
  <si>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</si>
  <si>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</si>
  <si>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</si>
  <si>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</si>
  <si>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</si>
  <si>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</si>
  <si>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</si>
  <si>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</si>
  <si>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</si>
  <si>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</si>
  <si>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</si>
  <si>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</si>
  <si>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</si>
  <si>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</si>
  <si>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</si>
  <si>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</si>
  <si>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</si>
  <si>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</si>
  <si>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</si>
  <si>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</si>
  <si>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</si>
  <si>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</si>
  <si>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</si>
  <si>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</si>
  <si>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</si>
  <si>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</si>
  <si>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</si>
  <si>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</si>
  <si>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</si>
  <si>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</si>
  <si>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</si>
  <si>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</si>
  <si>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</si>
  <si>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</si>
  <si>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</si>
  <si>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</si>
  <si>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</si>
  <si>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</si>
  <si>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</si>
  <si>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</si>
  <si>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</si>
  <si>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</si>
  <si>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</si>
  <si>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</si>
  <si>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</si>
  <si>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</si>
  <si>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</si>
  <si>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</si>
  <si>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</si>
  <si>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</si>
  <si>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</si>
  <si>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</si>
  <si>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</si>
  <si>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</si>
  <si>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</si>
  <si>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</si>
  <si>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</si>
  <si>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</si>
  <si>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</si>
  <si>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</si>
  <si>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</si>
  <si>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</si>
  <si>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</si>
  <si>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</si>
  <si>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</si>
  <si>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</si>
  <si>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</si>
  <si>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</si>
  <si>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</si>
  <si>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</si>
  <si>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</si>
  <si>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</si>
  <si>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</si>
  <si>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</si>
  <si>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</si>
  <si>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</si>
  <si>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</si>
  <si>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</si>
  <si>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</si>
  <si>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</si>
  <si>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</si>
  <si>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</si>
  <si>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</si>
  <si>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</si>
  <si>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</si>
  <si>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</si>
  <si>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</si>
  <si>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</si>
  <si>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</si>
  <si>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</si>
  <si>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</si>
  <si>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</si>
  <si>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</si>
  <si>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</si>
  <si>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</si>
  <si>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</si>
  <si>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</si>
  <si>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</si>
  <si>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</si>
  <si>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</si>
  <si>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</si>
  <si>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</si>
  <si>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</si>
  <si>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</si>
  <si>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</si>
  <si>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</si>
  <si>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</si>
  <si>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</si>
  <si>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</si>
  <si>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</si>
  <si>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</si>
  <si>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</si>
  <si>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</si>
  <si>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</si>
  <si>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</si>
  <si>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</si>
  <si>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</si>
  <si>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</si>
  <si>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</si>
  <si>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</si>
  <si>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</si>
  <si>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</si>
  <si>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</si>
  <si>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</si>
  <si>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</si>
  <si>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</si>
  <si>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</si>
  <si>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</si>
  <si>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</si>
  <si>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</si>
  <si>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</si>
  <si>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</si>
  <si>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</si>
  <si>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</si>
  <si>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</si>
  <si>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</si>
  <si>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</si>
  <si>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</si>
  <si>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</si>
  <si>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</si>
  <si>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</si>
  <si>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</si>
  <si>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</si>
  <si>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</si>
  <si>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</si>
  <si>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</si>
  <si>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</si>
  <si>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</si>
  <si>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</si>
  <si>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</si>
  <si>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</si>
  <si>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</si>
  <si>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</si>
  <si>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</si>
  <si>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</si>
  <si>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</si>
  <si>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</si>
  <si>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</si>
  <si>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</si>
  <si>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</si>
  <si>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</si>
  <si>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</si>
  <si>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</si>
  <si>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</si>
  <si>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</si>
  <si>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</si>
  <si>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</si>
  <si>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</si>
  <si>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</si>
  <si>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</si>
  <si>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</si>
  <si>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</si>
  <si>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</si>
  <si>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</si>
  <si>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</si>
  <si>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</si>
  <si>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</si>
  <si>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</si>
  <si>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</si>
  <si>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</si>
  <si>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</si>
  <si>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</si>
  <si>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</si>
  <si>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</si>
  <si>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</si>
  <si>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</si>
  <si>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</si>
  <si>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</si>
  <si>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</si>
  <si>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</si>
  <si>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</si>
  <si>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</si>
  <si>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</si>
  <si>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</si>
  <si>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</si>
  <si>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</si>
  <si>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</si>
  <si>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</si>
  <si>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</si>
  <si>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</si>
  <si>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</si>
  <si>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</si>
  <si>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</si>
  <si>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</si>
  <si>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</si>
  <si>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</si>
  <si>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</si>
  <si>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</si>
  <si>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</si>
  <si>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</si>
  <si>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</si>
  <si>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</si>
  <si>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</si>
  <si>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</si>
  <si>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</si>
  <si>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</si>
  <si>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</si>
  <si>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</si>
  <si>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</si>
  <si>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</si>
  <si>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</si>
  <si>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</si>
  <si>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</si>
  <si>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</si>
  <si>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</si>
  <si>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</si>
  <si>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</si>
  <si>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</si>
  <si>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</si>
  <si>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</si>
  <si>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</si>
  <si>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</si>
  <si>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</si>
  <si>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</si>
  <si>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</si>
  <si>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</si>
  <si>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</si>
  <si>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</si>
  <si>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</si>
  <si>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</si>
  <si>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</si>
  <si>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</si>
  <si>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</si>
  <si>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</si>
  <si>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</si>
  <si>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</si>
  <si>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</si>
  <si>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</si>
  <si>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</si>
  <si>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</si>
  <si>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</si>
  <si>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</si>
  <si>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</si>
  <si>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</si>
  <si>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</si>
  <si>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</si>
  <si>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</si>
  <si>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</si>
  <si>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</si>
  <si>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</si>
  <si>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</si>
  <si>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</si>
  <si>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</si>
  <si>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</si>
  <si>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</si>
  <si>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</si>
  <si>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</si>
  <si>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</si>
  <si>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</si>
  <si>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</si>
  <si>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</si>
  <si>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</si>
  <si>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</si>
  <si>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</si>
  <si>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</si>
  <si>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</si>
  <si>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</si>
  <si>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</si>
  <si>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</si>
  <si>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</si>
  <si>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</si>
  <si>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</si>
  <si>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</si>
  <si>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</si>
  <si>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</si>
  <si>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</si>
  <si>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</si>
  <si>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</si>
  <si>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</si>
  <si>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</si>
  <si>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</si>
  <si>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</si>
  <si>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</si>
  <si>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</si>
  <si>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</si>
  <si>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</si>
  <si>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</si>
  <si>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</si>
  <si>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</si>
  <si>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</si>
  <si>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</si>
  <si>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</si>
  <si>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</si>
  <si>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</si>
  <si>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</si>
  <si>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</si>
  <si>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</si>
  <si>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</si>
  <si>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</si>
  <si>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</si>
  <si>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</si>
  <si>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</si>
  <si>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</si>
  <si>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</si>
  <si>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</si>
  <si>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</si>
  <si>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</si>
  <si>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</si>
  <si>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</si>
  <si>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</si>
  <si>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</si>
  <si>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</si>
  <si>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</si>
  <si>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</si>
  <si>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</si>
  <si>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</si>
  <si>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</si>
  <si>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</si>
  <si>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</si>
  <si>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</si>
  <si>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</si>
  <si>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</si>
  <si>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</si>
  <si>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</si>
  <si>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</si>
  <si>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</si>
  <si>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</si>
  <si>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</si>
  <si>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</si>
  <si>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</si>
  <si>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</si>
  <si>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</si>
  <si>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</si>
  <si>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</si>
  <si>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</si>
  <si>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</si>
  <si>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</si>
  <si>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</si>
  <si>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</si>
  <si>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</si>
  <si>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</si>
  <si>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</si>
  <si>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</si>
  <si>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</si>
  <si>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</si>
  <si>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</si>
  <si>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</si>
  <si>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</si>
  <si>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</si>
  <si>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</si>
  <si>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</si>
  <si>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</si>
  <si>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</si>
  <si>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</si>
  <si>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</si>
  <si>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</si>
  <si>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</si>
  <si>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</si>
  <si>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</si>
  <si>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</si>
  <si>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</si>
  <si>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</si>
  <si>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</si>
  <si>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</si>
  <si>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</si>
  <si>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</si>
  <si>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</si>
  <si>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</si>
  <si>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</si>
  <si>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</si>
  <si>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</si>
  <si>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</si>
  <si>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</si>
  <si>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</si>
  <si>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</si>
  <si>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</si>
  <si>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</si>
  <si>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</si>
  <si>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</si>
  <si>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</si>
  <si>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</si>
  <si>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</si>
  <si>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</si>
  <si>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</si>
  <si>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</si>
  <si>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</si>
  <si>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</si>
  <si>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</si>
  <si>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</si>
  <si>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</si>
  <si>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</si>
  <si>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</si>
  <si>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</si>
  <si>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</si>
  <si>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</si>
  <si>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</si>
  <si>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</si>
  <si>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</si>
  <si>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</si>
  <si>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</si>
  <si>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</si>
  <si>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</si>
  <si>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</si>
  <si>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</si>
  <si>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</si>
  <si>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</si>
  <si>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</si>
  <si>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</si>
  <si>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</si>
  <si>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</si>
  <si>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</si>
  <si>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</si>
  <si>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</si>
  <si>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</si>
  <si>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</si>
  <si>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</si>
  <si>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</si>
  <si>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</si>
  <si>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</si>
  <si>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</si>
  <si>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</si>
  <si>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</si>
  <si>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</si>
  <si>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</si>
  <si>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</si>
  <si>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</si>
  <si>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</si>
  <si>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</si>
  <si>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</si>
  <si>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</si>
  <si>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</si>
  <si>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</si>
  <si>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</si>
  <si>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</si>
  <si>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</si>
  <si>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</si>
  <si>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</si>
  <si>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</si>
  <si>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</si>
  <si>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</si>
  <si>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</si>
  <si>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</si>
  <si>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</si>
  <si>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</si>
  <si>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</si>
  <si>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</si>
  <si>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</si>
  <si>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</si>
  <si>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</si>
  <si>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</si>
  <si>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</si>
  <si>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</si>
  <si>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</si>
  <si>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</si>
  <si>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</si>
  <si>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</si>
  <si>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</si>
  <si>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</si>
  <si>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</si>
  <si>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</si>
  <si>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</si>
  <si>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</si>
  <si>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</si>
  <si>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</si>
  <si>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</si>
  <si>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</si>
  <si>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</si>
  <si>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</si>
  <si>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</si>
  <si>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</si>
  <si>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</si>
  <si>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</si>
  <si>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</si>
  <si>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</si>
  <si>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</si>
  <si>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</si>
  <si>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</si>
  <si>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</si>
  <si>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</si>
  <si>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</si>
  <si>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</si>
  <si>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</si>
  <si>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</si>
  <si>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</si>
  <si>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</si>
  <si>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</si>
  <si>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</si>
  <si>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</si>
  <si>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</si>
  <si>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</si>
  <si>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</si>
  <si>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</si>
  <si>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</si>
  <si>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</si>
  <si>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</si>
  <si>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</si>
  <si>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</si>
  <si>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</si>
  <si>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</si>
  <si>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</si>
  <si>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</si>
  <si>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</si>
  <si>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</si>
  <si>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</si>
  <si>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</si>
  <si>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</si>
  <si>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</si>
  <si>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</si>
  <si>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</si>
  <si>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</si>
  <si>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</si>
  <si>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</si>
  <si>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</si>
  <si>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</si>
  <si>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</si>
  <si>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</si>
  <si>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</si>
  <si>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</si>
  <si>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</si>
  <si>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</si>
  <si>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</si>
  <si>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</si>
  <si>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</si>
  <si>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</si>
  <si>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</si>
  <si>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</si>
  <si>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</si>
  <si>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</si>
  <si>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</si>
  <si>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</si>
  <si>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</si>
  <si>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</si>
  <si>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</si>
  <si>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</si>
  <si>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</si>
  <si>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</si>
  <si>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</si>
  <si>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</si>
  <si>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</si>
  <si>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</si>
  <si>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</si>
  <si>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</si>
  <si>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</si>
  <si>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</si>
  <si>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</si>
  <si>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</si>
  <si>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</si>
  <si>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</si>
  <si>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</si>
  <si>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</si>
  <si>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</si>
  <si>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</si>
  <si>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</si>
  <si>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</si>
  <si>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</si>
  <si>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</si>
  <si>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</si>
  <si>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</si>
  <si>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</si>
  <si>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</si>
  <si>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</si>
  <si>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</si>
  <si>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</si>
  <si>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</si>
  <si>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</si>
  <si>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</si>
  <si>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</si>
  <si>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</si>
  <si>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</si>
  <si>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</si>
  <si>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</si>
  <si>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</si>
  <si>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</si>
  <si>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</si>
  <si>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</si>
  <si>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</si>
  <si>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</si>
  <si>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</si>
  <si>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</si>
  <si>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</si>
  <si>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</si>
  <si>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</si>
  <si>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</si>
  <si>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</si>
  <si>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</si>
  <si>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</si>
  <si>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</si>
  <si>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</si>
  <si>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</si>
  <si>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</si>
  <si>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</si>
  <si>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</si>
  <si>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</si>
  <si>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</si>
  <si>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</si>
  <si>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</si>
  <si>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</si>
  <si>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</si>
  <si>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</si>
  <si>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</si>
  <si>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</si>
  <si>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</si>
  <si>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</si>
  <si>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</si>
  <si>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</si>
  <si>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</si>
  <si>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</si>
  <si>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</si>
  <si>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</si>
  <si>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</si>
  <si>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</si>
  <si>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</si>
  <si>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</si>
  <si>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</si>
  <si>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</si>
  <si>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</si>
  <si>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</si>
  <si>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</si>
  <si>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</si>
  <si>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</si>
  <si>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</si>
  <si>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</si>
  <si>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</si>
  <si>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</si>
  <si>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</si>
  <si>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</si>
  <si>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</si>
  <si>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</si>
  <si>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</si>
  <si>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</si>
  <si>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</si>
  <si>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</si>
  <si>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</si>
  <si>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</si>
  <si>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</si>
  <si>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</si>
  <si>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</si>
  <si>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</si>
  <si>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</si>
  <si>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</si>
  <si>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</si>
  <si>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</si>
  <si>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</si>
  <si>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</si>
  <si>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</si>
  <si>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</si>
  <si>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</si>
  <si>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</si>
  <si>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</si>
  <si>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</si>
  <si>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</si>
  <si>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</si>
  <si>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</si>
  <si>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</si>
  <si>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</si>
  <si>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</si>
  <si>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</si>
  <si>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</si>
  <si>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</si>
  <si>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</si>
  <si>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</si>
  <si>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</si>
  <si>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</si>
  <si>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</si>
  <si>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</si>
  <si>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</si>
  <si>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</si>
  <si>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</si>
  <si>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</si>
  <si>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</si>
  <si>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</si>
  <si>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</si>
  <si>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</si>
  <si>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</si>
  <si>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</si>
  <si>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</si>
  <si>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</si>
  <si>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</si>
  <si>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</si>
  <si>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</si>
  <si>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</si>
  <si>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</si>
  <si>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</si>
  <si>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</si>
  <si>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</si>
  <si>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</si>
  <si>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</si>
  <si>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</si>
  <si>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</si>
  <si>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</si>
  <si>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</si>
  <si>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</si>
  <si>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</si>
  <si>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</si>
  <si>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</si>
  <si>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</si>
  <si>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</si>
  <si>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</si>
  <si>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</si>
  <si>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</si>
  <si>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</si>
  <si>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</si>
  <si>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</si>
  <si>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</si>
  <si>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</si>
  <si>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</si>
  <si>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</si>
  <si>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</si>
  <si>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</si>
  <si>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</si>
  <si>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</si>
  <si>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</si>
  <si>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</si>
  <si>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</si>
  <si>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</si>
  <si>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</si>
  <si>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</si>
  <si>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</si>
  <si>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</si>
  <si>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</si>
  <si>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</si>
  <si>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</si>
  <si>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</si>
  <si>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</si>
  <si>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</si>
  <si>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</si>
  <si>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</si>
  <si>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</si>
  <si>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</si>
  <si>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</si>
  <si>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</si>
  <si>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</si>
  <si>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</si>
  <si>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</si>
  <si>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</si>
  <si>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</si>
  <si>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</si>
  <si>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</si>
  <si>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</si>
  <si>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</si>
  <si>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</si>
  <si>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</si>
  <si>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</si>
  <si>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</si>
  <si>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</si>
  <si>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</si>
  <si>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</si>
  <si>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</si>
  <si>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</si>
  <si>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</si>
  <si>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</si>
  <si>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</si>
  <si>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</si>
  <si>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</si>
  <si>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</si>
  <si>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</si>
  <si>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</si>
  <si>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</si>
  <si>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</si>
  <si>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</si>
  <si>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</si>
  <si>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</si>
  <si>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</si>
  <si>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</si>
  <si>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</si>
  <si>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</si>
  <si>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</si>
  <si>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</si>
  <si>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</si>
  <si>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</si>
  <si>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</si>
  <si>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</si>
  <si>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</si>
  <si>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</si>
  <si>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</si>
  <si>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</si>
  <si>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</si>
  <si>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</si>
  <si>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</si>
  <si>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</si>
  <si>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</si>
  <si>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</si>
  <si>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</si>
  <si>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</si>
  <si>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</si>
  <si>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</si>
  <si>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</si>
  <si>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</si>
  <si>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</si>
  <si>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</si>
  <si>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</si>
  <si>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</si>
  <si>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</si>
  <si>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</si>
  <si>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</si>
  <si>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</si>
  <si>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</si>
  <si>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</si>
  <si>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</si>
  <si>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</si>
  <si>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</si>
  <si>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</si>
  <si>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</si>
  <si>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</si>
  <si>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</si>
  <si>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</si>
  <si>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</si>
  <si>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</si>
  <si>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</si>
  <si>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</si>
  <si>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</si>
  <si>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</si>
  <si>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</si>
  <si>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</si>
  <si>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</si>
  <si>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</si>
  <si>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</si>
  <si>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</si>
  <si>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</si>
  <si>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</si>
  <si>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</si>
  <si>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</si>
  <si>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</si>
  <si>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</si>
  <si>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</si>
  <si>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</si>
  <si>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</si>
  <si>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</si>
  <si>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</si>
  <si>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</si>
  <si>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</si>
  <si>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</si>
  <si>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</si>
  <si>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</si>
  <si>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</si>
  <si>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</si>
  <si>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</si>
  <si>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</si>
  <si>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</si>
  <si>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</si>
  <si>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</si>
  <si>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</si>
  <si>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</si>
  <si>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</si>
  <si>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</si>
  <si>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</si>
  <si>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</si>
  <si>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</si>
  <si>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</si>
  <si>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</si>
  <si>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</si>
  <si>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</si>
  <si>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</si>
  <si>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</si>
  <si>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</si>
  <si>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</si>
  <si>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</si>
  <si>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</si>
  <si>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</si>
  <si>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</si>
  <si>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</si>
  <si>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</si>
  <si>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</si>
  <si>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</si>
  <si>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</si>
  <si>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</si>
  <si>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</si>
  <si>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</si>
  <si>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</si>
  <si>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</si>
  <si>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</si>
  <si>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</si>
  <si>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</si>
  <si>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</si>
  <si>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</si>
  <si>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</si>
  <si>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</si>
  <si>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</si>
  <si>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</si>
  <si>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</si>
  <si>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</si>
  <si>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</si>
  <si>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</si>
  <si>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</si>
  <si>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</si>
  <si>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</si>
  <si>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</si>
  <si>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</si>
  <si>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</si>
  <si>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</si>
  <si>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</si>
  <si>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</si>
  <si>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</si>
  <si>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</si>
  <si>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</si>
  <si>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</si>
  <si>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</si>
  <si>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</si>
  <si>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</si>
  <si>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</si>
  <si>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</si>
  <si>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</si>
  <si>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</si>
  <si>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</si>
  <si>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</si>
  <si>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</si>
  <si>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</si>
  <si>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</si>
  <si>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</si>
  <si>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</si>
  <si>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</si>
  <si>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</si>
  <si>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</si>
  <si>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</si>
  <si>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</si>
  <si>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</si>
  <si>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</si>
  <si>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</si>
  <si>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</si>
  <si>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</si>
  <si>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</si>
  <si>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</si>
  <si>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</si>
  <si>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</si>
  <si>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</si>
  <si>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</si>
  <si>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</si>
  <si>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</si>
  <si>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</si>
  <si>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</si>
  <si>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</si>
  <si>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</si>
  <si>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</si>
  <si>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</si>
  <si>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</si>
  <si>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</si>
  <si>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</si>
  <si>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</si>
  <si>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</si>
  <si>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</si>
  <si>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</si>
  <si>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</si>
  <si>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</si>
  <si>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</si>
  <si>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</si>
  <si>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</si>
  <si>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</si>
  <si>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</si>
  <si>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</si>
  <si>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</si>
  <si>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</si>
  <si>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</si>
  <si>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</si>
  <si>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</si>
  <si>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</si>
  <si>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</si>
  <si>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</si>
  <si>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</si>
  <si>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</si>
  <si>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</si>
  <si>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</si>
  <si>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</si>
  <si>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</si>
  <si>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</si>
  <si>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</si>
  <si>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</si>
  <si>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</si>
  <si>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</si>
  <si>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</si>
  <si>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</si>
  <si>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</si>
  <si>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</si>
  <si>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</si>
  <si>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</si>
  <si>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</si>
  <si>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</si>
  <si>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</si>
  <si>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</si>
  <si>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</si>
  <si>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</si>
  <si>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</si>
  <si>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</si>
  <si>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</si>
  <si>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</si>
  <si>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</si>
  <si>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</si>
  <si>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</si>
  <si>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</si>
  <si>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</si>
  <si>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</si>
  <si>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</si>
  <si>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</si>
  <si>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</si>
  <si>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</si>
  <si>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</si>
  <si>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</si>
  <si>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</si>
  <si>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</si>
  <si>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</si>
  <si>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</si>
  <si>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</si>
  <si>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</si>
  <si>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</si>
  <si>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</si>
  <si>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</si>
  <si>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</si>
  <si>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</si>
  <si>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</si>
  <si>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</si>
  <si>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</si>
  <si>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</si>
  <si>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</si>
  <si>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</si>
  <si>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</si>
  <si>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</si>
  <si>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</si>
  <si>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</si>
  <si>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</si>
  <si>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</si>
  <si>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</si>
  <si>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</si>
  <si>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</si>
  <si>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</si>
  <si>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</si>
  <si>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</si>
  <si>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</si>
  <si>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</si>
  <si>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</si>
  <si>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</si>
  <si>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</si>
  <si>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</si>
  <si>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</si>
  <si>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</si>
  <si>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</si>
  <si>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</si>
  <si>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</si>
  <si>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</si>
  <si>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</si>
  <si>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</si>
  <si>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</si>
  <si>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</si>
  <si>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</si>
  <si>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</si>
  <si>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</si>
  <si>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</si>
  <si>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</si>
  <si>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</si>
  <si>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</si>
  <si>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</si>
  <si>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</si>
  <si>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</si>
  <si>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</si>
  <si>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</si>
  <si>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</si>
  <si>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</si>
  <si>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</si>
  <si>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</si>
  <si>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</si>
  <si>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</si>
  <si>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</si>
  <si>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</si>
  <si>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</si>
  <si>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</si>
  <si>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</si>
  <si>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</si>
  <si>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</si>
  <si>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</si>
  <si>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</si>
  <si>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</si>
  <si>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</si>
  <si>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</si>
  <si>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</si>
  <si>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</si>
  <si>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</si>
  <si>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</si>
  <si>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</si>
  <si>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</si>
  <si>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</si>
  <si>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</si>
  <si>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</si>
  <si>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</si>
  <si>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</si>
  <si>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</si>
  <si>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</si>
  <si>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</si>
  <si>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</si>
  <si>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</si>
  <si>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</si>
  <si>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</si>
  <si>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</si>
  <si>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</si>
  <si>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</si>
  <si>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</si>
  <si>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</si>
  <si>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</si>
  <si>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</si>
  <si>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</si>
  <si>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</si>
  <si>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</si>
  <si>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</si>
  <si>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</si>
  <si>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</si>
  <si>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</si>
  <si>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</si>
  <si>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</si>
  <si>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</si>
  <si>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</si>
  <si>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</si>
  <si>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</si>
  <si>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</si>
  <si>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</si>
  <si>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</si>
  <si>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</si>
  <si>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</si>
  <si>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</si>
  <si>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</si>
  <si>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</si>
  <si>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</si>
  <si>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</si>
  <si>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</si>
  <si>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</si>
  <si>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</si>
  <si>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</si>
  <si>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</si>
  <si>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</si>
  <si>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</si>
  <si>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</si>
  <si>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</si>
  <si>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</si>
  <si>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</si>
  <si>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</si>
  <si>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</si>
  <si>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</si>
  <si>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</si>
  <si>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</si>
  <si>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</si>
  <si>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</si>
  <si>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</si>
  <si>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</si>
  <si>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</si>
  <si>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</si>
  <si>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</si>
  <si>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</si>
  <si>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</si>
  <si>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</si>
  <si>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</si>
  <si>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</si>
  <si>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</si>
  <si>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</si>
  <si>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</si>
  <si>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</si>
  <si>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</si>
  <si>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</si>
  <si>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</si>
  <si>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</si>
  <si>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</si>
  <si>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</si>
  <si>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</si>
  <si>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</si>
  <si>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</si>
  <si>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</si>
  <si>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</si>
  <si>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</si>
  <si>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</si>
  <si>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</si>
  <si>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</si>
  <si>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</si>
  <si>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</si>
  <si>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</si>
  <si>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</si>
  <si>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</si>
  <si>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</si>
  <si>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</si>
  <si>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</si>
  <si>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</si>
  <si>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</si>
  <si>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</si>
  <si>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</si>
  <si>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</si>
  <si>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</si>
  <si>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</si>
  <si>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</si>
  <si>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</si>
  <si>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</si>
  <si>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</si>
  <si>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</si>
  <si>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</si>
  <si>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</si>
  <si>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</si>
  <si>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</si>
  <si>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</si>
  <si>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</si>
  <si>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</si>
  <si>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</si>
  <si>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</si>
  <si>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</si>
  <si>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</si>
  <si>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</si>
  <si>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</si>
  <si>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</si>
  <si>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</si>
  <si>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</si>
  <si>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</si>
  <si>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</si>
  <si>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</si>
  <si>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</si>
  <si>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</si>
  <si>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</si>
  <si>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</si>
  <si>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</si>
  <si>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</si>
  <si>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</si>
  <si>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</si>
  <si>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</si>
  <si>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</si>
  <si>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</si>
  <si>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</si>
  <si>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</si>
  <si>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</si>
  <si>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</si>
  <si>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</si>
  <si>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</si>
  <si>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</si>
  <si>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</si>
  <si>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</si>
  <si>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</si>
  <si>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</si>
  <si>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</si>
  <si>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</si>
  <si>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</si>
  <si>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</si>
  <si>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</si>
  <si>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</si>
  <si>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</si>
  <si>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</si>
  <si>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</si>
  <si>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</si>
  <si>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</si>
  <si>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</si>
  <si>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</si>
  <si>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</si>
  <si>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</si>
  <si>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</si>
  <si>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</si>
  <si>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</si>
  <si>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</si>
  <si>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</si>
  <si>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</si>
  <si>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</si>
  <si>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</si>
  <si>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</si>
  <si>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</si>
  <si>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</si>
  <si>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</si>
  <si>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</si>
  <si>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</si>
  <si>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</si>
  <si>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</si>
  <si>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</si>
  <si>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</si>
  <si>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</si>
  <si>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</si>
  <si>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</si>
  <si>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</si>
  <si>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</si>
  <si>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</si>
  <si>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</si>
  <si>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</si>
  <si>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</si>
  <si>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</si>
  <si>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</si>
  <si>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</si>
  <si>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</si>
  <si>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</si>
  <si>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</si>
  <si>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</si>
  <si>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</si>
  <si>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</si>
  <si>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</si>
  <si>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</si>
  <si>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</si>
  <si>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</si>
  <si>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</si>
  <si>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</si>
  <si>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</si>
  <si>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</si>
  <si>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</si>
  <si>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</si>
  <si>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</si>
  <si>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</si>
  <si>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</si>
  <si>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</si>
  <si>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</si>
  <si>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</si>
  <si>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</si>
  <si>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</si>
  <si>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</si>
  <si>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</si>
  <si>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</si>
  <si>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</si>
  <si>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</si>
  <si>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</si>
  <si>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</si>
  <si>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</si>
  <si>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</si>
  <si>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</si>
  <si>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</si>
  <si>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</si>
  <si>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</si>
  <si>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</si>
  <si>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</si>
  <si>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</si>
  <si>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</si>
  <si>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</si>
  <si>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</si>
  <si>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</si>
  <si>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</si>
  <si>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</si>
  <si>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</si>
  <si>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</si>
  <si>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</si>
  <si>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</si>
  <si>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</si>
  <si>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</si>
  <si>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</si>
  <si>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</si>
  <si>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</si>
  <si>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</si>
  <si>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</si>
  <si>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</si>
  <si>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</si>
  <si>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</si>
  <si>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</si>
  <si>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</si>
  <si>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</si>
  <si>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</si>
  <si>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</si>
  <si>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</si>
  <si>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</si>
  <si>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</si>
  <si>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</si>
  <si>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</si>
  <si>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</si>
  <si>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</si>
  <si>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</si>
  <si>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</si>
  <si>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</si>
  <si>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</si>
  <si>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</si>
  <si>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</si>
  <si>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</si>
  <si>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</si>
  <si>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</si>
  <si>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</si>
  <si>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</si>
  <si>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</si>
  <si>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</si>
  <si>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</si>
  <si>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</si>
  <si>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</si>
  <si>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</si>
  <si>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</si>
  <si>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</si>
  <si>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</si>
  <si>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</si>
  <si>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</si>
  <si>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</si>
  <si>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</si>
  <si>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</si>
  <si>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</si>
  <si>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</si>
  <si>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</si>
  <si>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</si>
  <si>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</si>
  <si>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</si>
  <si>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</si>
  <si>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</si>
  <si>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</si>
  <si>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</si>
  <si>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</si>
  <si>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</si>
  <si>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</si>
  <si>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</si>
  <si>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</si>
  <si>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</si>
  <si>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</si>
  <si>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</si>
  <si>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</si>
  <si>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</si>
  <si>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</si>
  <si>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</si>
  <si>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</si>
  <si>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</si>
  <si>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</si>
  <si>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</si>
  <si>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</si>
  <si>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</si>
  <si>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</si>
  <si>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</si>
  <si>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</si>
  <si>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</si>
  <si>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</si>
  <si>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</si>
  <si>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</si>
  <si>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</si>
  <si>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</si>
  <si>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</si>
  <si>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</si>
  <si>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</si>
  <si>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</si>
  <si>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</si>
  <si>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</si>
  <si>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</si>
  <si>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</si>
  <si>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</si>
  <si>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</si>
  <si>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</si>
  <si>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</si>
  <si>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</si>
  <si>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</si>
  <si>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</si>
  <si>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</si>
  <si>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</si>
  <si>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</si>
  <si>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</si>
  <si>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</si>
  <si>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</si>
  <si>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</si>
  <si>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</si>
  <si>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</si>
  <si>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</si>
  <si>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</si>
  <si>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</si>
  <si>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</si>
  <si>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</si>
  <si>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</si>
  <si>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</si>
  <si>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</si>
  <si>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</si>
  <si>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</si>
  <si>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</si>
  <si>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</si>
  <si>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</si>
  <si>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</si>
  <si>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</si>
  <si>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</si>
  <si>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</si>
  <si>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</si>
  <si>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</si>
  <si>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</si>
  <si>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</si>
  <si>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</si>
  <si>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</si>
  <si>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</si>
  <si>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</si>
  <si>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</si>
  <si>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</si>
  <si>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</si>
  <si>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</si>
  <si>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</si>
  <si>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</si>
  <si>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</si>
  <si>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</si>
  <si>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</si>
  <si>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</si>
  <si>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</si>
  <si>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</si>
  <si>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</si>
  <si>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</si>
  <si>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</si>
  <si>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</si>
  <si>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</si>
  <si>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</si>
  <si>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</si>
  <si>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</si>
  <si>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</si>
  <si>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</si>
  <si>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</si>
  <si>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</si>
  <si>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</si>
  <si>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</si>
  <si>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</si>
  <si>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</si>
  <si>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</si>
  <si>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</si>
  <si>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</si>
  <si>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</si>
  <si>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</si>
  <si>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</si>
  <si>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</si>
  <si>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</si>
  <si>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</si>
  <si>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</si>
  <si>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</si>
  <si>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</si>
  <si>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</si>
  <si>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</si>
  <si>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</si>
  <si>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</si>
  <si>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</si>
  <si>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</si>
  <si>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</si>
  <si>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</si>
  <si>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</si>
  <si>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</si>
  <si>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</si>
  <si>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</si>
  <si>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</si>
  <si>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</si>
  <si>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</si>
  <si>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</si>
  <si>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</si>
  <si>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</si>
  <si>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</si>
  <si>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</si>
  <si>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</si>
  <si>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</si>
  <si>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</si>
  <si>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</si>
  <si>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</si>
  <si>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</si>
  <si>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</si>
  <si>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</si>
  <si>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</si>
  <si>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</si>
  <si>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</si>
  <si>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</si>
  <si>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</si>
  <si>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</si>
  <si>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</si>
  <si>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</si>
  <si>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</si>
  <si>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</si>
  <si>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</si>
  <si>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</si>
  <si>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</si>
  <si>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</si>
  <si>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</si>
  <si>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</si>
  <si>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</si>
  <si>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</si>
  <si>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</si>
  <si>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</si>
  <si>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</si>
  <si>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</si>
  <si>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</si>
  <si>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</si>
  <si>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</si>
  <si>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</si>
  <si>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</si>
  <si>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</si>
  <si>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</si>
  <si>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</si>
  <si>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</si>
  <si>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</si>
  <si>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</si>
  <si>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</si>
  <si>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</si>
  <si>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</si>
  <si>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</si>
  <si>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</si>
  <si>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</si>
  <si>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</si>
  <si>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</si>
  <si>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</si>
  <si>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</si>
  <si>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</si>
  <si>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</si>
  <si>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</si>
  <si>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</si>
  <si>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</si>
  <si>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</si>
  <si>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</si>
  <si>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</si>
  <si>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</si>
  <si>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</si>
  <si>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</si>
  <si>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</si>
  <si>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</si>
  <si>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</si>
  <si>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</si>
  <si>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</si>
  <si>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</si>
  <si>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</si>
  <si>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</si>
  <si>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</si>
  <si>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</si>
  <si>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</si>
  <si>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</si>
  <si>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</si>
  <si>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</si>
  <si>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</si>
  <si>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</si>
  <si>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</si>
  <si>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</si>
  <si>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</si>
  <si>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</si>
  <si>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</si>
  <si>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</si>
  <si>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</si>
  <si>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</si>
  <si>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</si>
  <si>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</si>
  <si>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</si>
  <si>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</si>
  <si>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</si>
  <si>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</si>
  <si>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</si>
  <si>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</si>
  <si>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</si>
  <si>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</si>
  <si>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</si>
  <si>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</si>
  <si>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</si>
  <si>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</si>
  <si>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</si>
  <si>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</si>
  <si>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</si>
  <si>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</si>
  <si>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</si>
  <si>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</si>
  <si>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</si>
  <si>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</si>
  <si>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</si>
  <si>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</si>
  <si>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</si>
  <si>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</si>
  <si>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</si>
  <si>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</si>
  <si>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</si>
  <si>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</si>
  <si>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</si>
  <si>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</si>
  <si>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</si>
  <si>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</si>
  <si>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</si>
  <si>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</si>
  <si>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</si>
  <si>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</si>
  <si>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</si>
  <si>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</si>
  <si>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</si>
  <si>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</si>
  <si>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</si>
  <si>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</si>
  <si>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</si>
  <si>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</si>
  <si>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</si>
  <si>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</si>
  <si>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</si>
  <si>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</si>
  <si>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</si>
  <si>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</si>
  <si>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</si>
  <si>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</si>
  <si>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</si>
  <si>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</si>
  <si>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</si>
  <si>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</si>
  <si>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</si>
  <si>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</si>
  <si>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</si>
  <si>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</si>
  <si>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</si>
  <si>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</si>
  <si>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</si>
  <si>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</si>
  <si>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</si>
  <si>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</si>
  <si>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</si>
  <si>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</si>
  <si>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</si>
  <si>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</si>
  <si>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</si>
  <si>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</si>
  <si>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</si>
  <si>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</si>
  <si>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</si>
  <si>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</si>
  <si>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</si>
  <si>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</si>
  <si>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</si>
  <si>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</si>
  <si>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</si>
  <si>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</si>
  <si>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</si>
  <si>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</si>
  <si>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</si>
  <si>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</si>
  <si>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</si>
  <si>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</si>
  <si>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</si>
  <si>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</si>
  <si>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</si>
  <si>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</si>
  <si>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</si>
  <si>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</si>
  <si>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</si>
  <si>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</si>
  <si>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</si>
  <si>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</si>
  <si>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</si>
  <si>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</si>
  <si>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</si>
  <si>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</si>
  <si>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</si>
  <si>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</si>
  <si>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</si>
  <si>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</si>
  <si>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</si>
  <si>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</si>
  <si>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</si>
  <si>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</si>
  <si>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</si>
  <si>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</si>
  <si>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</si>
  <si>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</si>
  <si>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</si>
  <si>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</si>
  <si>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</si>
  <si>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</si>
  <si>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</si>
  <si>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</si>
  <si>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</si>
  <si>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</si>
  <si>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</si>
  <si>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</si>
  <si>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</si>
  <si>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</si>
  <si>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</si>
  <si>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</si>
  <si>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</si>
  <si>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</si>
  <si>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</si>
  <si>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</si>
  <si>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</si>
  <si>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</si>
  <si>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</si>
  <si>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</si>
  <si>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</si>
  <si>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</si>
  <si>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</si>
  <si>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</si>
  <si>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</si>
  <si>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</si>
  <si>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</si>
  <si>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</si>
  <si>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</si>
  <si>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</si>
  <si>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</si>
  <si>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</si>
  <si>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</si>
  <si>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</si>
  <si>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</si>
  <si>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</si>
  <si>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</si>
  <si>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</si>
  <si>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</si>
  <si>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</si>
  <si>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</si>
  <si>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</si>
  <si>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</si>
  <si>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</si>
  <si>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</si>
  <si>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</si>
  <si>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</si>
  <si>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</si>
  <si>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</si>
  <si>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</si>
  <si>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</si>
  <si>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</si>
  <si>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</si>
  <si>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</si>
  <si>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</si>
  <si>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</si>
  <si>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</si>
  <si>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</si>
  <si>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</si>
  <si>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</si>
  <si>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</si>
  <si>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</si>
  <si>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</si>
  <si>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</si>
  <si>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</si>
  <si>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</si>
  <si>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</si>
  <si>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</si>
  <si>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</si>
  <si>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</si>
  <si>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</si>
  <si>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</si>
  <si>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</si>
  <si>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</si>
  <si>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</si>
  <si>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</si>
  <si>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</si>
  <si>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</si>
  <si>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</si>
  <si>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</si>
  <si>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</si>
  <si>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</si>
  <si>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</si>
  <si>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</si>
  <si>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</si>
  <si>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</si>
  <si>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</si>
  <si>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</si>
  <si>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</si>
  <si>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</si>
  <si>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</si>
  <si>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</si>
  <si>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</si>
  <si>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</si>
  <si>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</si>
  <si>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</si>
  <si>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</si>
  <si>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</si>
  <si>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</si>
  <si>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</si>
  <si>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</si>
  <si>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</si>
  <si>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</si>
  <si>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</si>
  <si>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</si>
  <si>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</si>
  <si>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</si>
  <si>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</si>
  <si>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</si>
  <si>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</si>
  <si>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</si>
  <si>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</si>
  <si>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</si>
  <si>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</si>
  <si>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</si>
  <si>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</si>
  <si>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</si>
  <si>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</si>
  <si>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</si>
  <si>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</si>
  <si>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</si>
  <si>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</si>
  <si>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</si>
  <si>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</si>
  <si>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</si>
  <si>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</si>
  <si>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</si>
  <si>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</si>
  <si>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</si>
  <si>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</si>
  <si>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</si>
  <si>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</si>
  <si>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</si>
  <si>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</si>
  <si>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</si>
  <si>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</si>
  <si>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</si>
  <si>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</si>
  <si>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</si>
  <si>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</si>
  <si>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</si>
  <si>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</si>
  <si>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</si>
  <si>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</si>
  <si>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</si>
  <si>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</si>
  <si>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</si>
  <si>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</si>
  <si>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</si>
  <si>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</si>
  <si>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</si>
  <si>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</si>
  <si>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</si>
  <si>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</si>
  <si>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</si>
  <si>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</si>
  <si>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</si>
  <si>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</si>
  <si>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</si>
  <si>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</si>
  <si>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</si>
  <si>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</si>
  <si>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</si>
  <si>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</si>
  <si>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</si>
  <si>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</si>
  <si>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</si>
  <si>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</si>
  <si>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</si>
  <si>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</si>
  <si>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</si>
  <si>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</si>
  <si>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</si>
  <si>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</si>
  <si>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</si>
  <si>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</si>
  <si>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</si>
  <si>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</si>
  <si>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</si>
  <si>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</si>
  <si>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</si>
  <si>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</si>
  <si>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</si>
  <si>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</si>
  <si>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</si>
  <si>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</si>
  <si>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</si>
  <si>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</si>
  <si>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</si>
  <si>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</si>
  <si>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</si>
  <si>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</si>
  <si>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</si>
  <si>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</si>
  <si>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</si>
  <si>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</si>
  <si>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</si>
  <si>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</si>
  <si>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</si>
  <si>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</si>
  <si>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</si>
  <si>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</si>
  <si>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</si>
  <si>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</si>
  <si>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</si>
  <si>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</si>
  <si>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</si>
  <si>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</si>
  <si>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</si>
  <si>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</si>
  <si>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</si>
  <si>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</si>
  <si>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</si>
  <si>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</si>
  <si>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</si>
  <si>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</si>
  <si>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</si>
  <si>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</si>
  <si>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</si>
  <si>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</si>
  <si>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</si>
  <si>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</si>
  <si>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</si>
  <si>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</si>
  <si>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</si>
  <si>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</si>
  <si>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</si>
  <si>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</si>
  <si>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</si>
  <si>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</si>
  <si>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</si>
  <si>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</si>
  <si>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</si>
  <si>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</si>
  <si>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</si>
  <si>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</si>
  <si>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</si>
  <si>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</si>
  <si>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</si>
  <si>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</si>
  <si>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</si>
  <si>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</si>
  <si>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</si>
  <si>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</si>
  <si>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</si>
  <si>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</si>
  <si>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</si>
  <si>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</si>
  <si>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</si>
  <si>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</si>
  <si>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</si>
  <si>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</si>
  <si>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</si>
  <si>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</si>
  <si>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</si>
  <si>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</si>
  <si>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</si>
  <si>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</si>
  <si>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</si>
  <si>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</si>
  <si>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</si>
  <si>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</si>
  <si>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</si>
  <si>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</si>
  <si>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</si>
  <si>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</si>
  <si>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</si>
  <si>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</si>
  <si>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</si>
  <si>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</si>
  <si>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</si>
  <si>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</si>
  <si>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</si>
  <si>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</si>
  <si>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</si>
  <si>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</si>
  <si>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</si>
  <si>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</si>
  <si>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</si>
  <si>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</si>
  <si>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</si>
  <si>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</si>
  <si>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</si>
  <si>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</si>
  <si>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</si>
  <si>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</si>
  <si>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</si>
  <si>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</si>
  <si>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</si>
  <si>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</si>
  <si>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</si>
  <si>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</si>
  <si>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</si>
  <si>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</si>
  <si>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</si>
  <si>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</si>
  <si>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</si>
  <si>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</si>
  <si>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</si>
  <si>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</si>
  <si>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</si>
  <si>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</si>
  <si>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</si>
  <si>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</si>
  <si>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</si>
  <si>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</si>
  <si>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</si>
  <si>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</si>
  <si>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</si>
  <si>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</si>
  <si>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</si>
  <si>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</si>
  <si>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</si>
  <si>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</si>
  <si>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</si>
  <si>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</si>
  <si>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</si>
  <si>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</si>
  <si>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</si>
  <si>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</si>
  <si>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</si>
  <si>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</si>
  <si>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</si>
  <si>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</si>
  <si>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</si>
  <si>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</si>
  <si>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</si>
  <si>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</si>
  <si>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</si>
  <si>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</si>
  <si>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</si>
  <si>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</si>
  <si>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</si>
  <si>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</si>
  <si>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</si>
  <si>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</si>
  <si>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</si>
  <si>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</si>
  <si>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</si>
  <si>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</si>
  <si>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</si>
  <si>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</si>
  <si>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</si>
  <si>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</si>
  <si>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</si>
  <si>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</si>
  <si>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</si>
  <si>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</si>
  <si>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</si>
  <si>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</si>
  <si>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</si>
  <si>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</si>
  <si>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</si>
  <si>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</si>
  <si>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</si>
  <si>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</si>
  <si>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</si>
  <si>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</si>
  <si>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</si>
  <si>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</si>
  <si>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</si>
  <si>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</si>
  <si>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</si>
  <si>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</si>
  <si>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</si>
  <si>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</si>
  <si>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</si>
  <si>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</si>
  <si>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</si>
  <si>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</si>
  <si>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</si>
  <si>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</si>
  <si>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</si>
  <si>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</si>
  <si>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</si>
  <si>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</si>
  <si>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</si>
  <si>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</si>
  <si>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</si>
  <si>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</si>
  <si>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</si>
  <si>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</si>
  <si>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</si>
  <si>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</si>
  <si>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</si>
  <si>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</si>
  <si>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</si>
  <si>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</si>
  <si>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</si>
  <si>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</si>
  <si>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</si>
  <si>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</si>
  <si>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</si>
  <si>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</si>
  <si>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</si>
  <si>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</si>
  <si>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</si>
  <si>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</si>
  <si>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</si>
  <si>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</si>
  <si>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</si>
  <si>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</si>
  <si>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</si>
  <si>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</si>
  <si>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</si>
  <si>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</si>
  <si>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</si>
  <si>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</si>
  <si>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</si>
  <si>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</si>
  <si>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</si>
  <si>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</si>
  <si>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</si>
  <si>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</si>
  <si>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</si>
  <si>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</si>
  <si>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</si>
  <si>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</si>
  <si>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</si>
  <si>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</si>
  <si>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</si>
  <si>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</si>
  <si>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</si>
  <si>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</si>
  <si>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</si>
  <si>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</si>
  <si>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</si>
  <si>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</si>
  <si>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</si>
  <si>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</si>
  <si>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</si>
  <si>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</si>
  <si>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</si>
  <si>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</si>
  <si>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</si>
  <si>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</si>
  <si>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</si>
  <si>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</si>
  <si>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</si>
  <si>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</si>
  <si>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</si>
  <si>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</si>
  <si>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</si>
  <si>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</si>
  <si>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</si>
  <si>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</si>
  <si>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</si>
  <si>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</si>
  <si>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</si>
  <si>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</si>
  <si>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</si>
  <si>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</si>
  <si>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</si>
  <si>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</si>
  <si>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</si>
  <si>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</si>
  <si>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</si>
  <si>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</si>
  <si>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</si>
  <si>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</si>
  <si>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</si>
  <si>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</si>
  <si>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</si>
  <si>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</si>
  <si>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</si>
  <si>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</si>
  <si>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</si>
  <si>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</si>
  <si>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</si>
  <si>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</si>
  <si>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</si>
  <si>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</si>
  <si>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</si>
  <si>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</si>
  <si>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</si>
  <si>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</si>
  <si>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</si>
  <si>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</si>
  <si>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</si>
  <si>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</si>
  <si>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</si>
  <si>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</si>
  <si>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</si>
  <si>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</si>
  <si>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</si>
  <si>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</si>
  <si>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</si>
  <si>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</si>
  <si>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</si>
  <si>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</si>
  <si>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</si>
  <si>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</si>
  <si>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</si>
  <si>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</si>
  <si>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</si>
  <si>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</si>
  <si>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</si>
  <si>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</si>
  <si>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</si>
  <si>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</si>
  <si>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</si>
  <si>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</si>
  <si>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</si>
  <si>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</si>
  <si>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</si>
  <si>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</si>
  <si>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</si>
  <si>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</si>
  <si>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</si>
  <si>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</si>
  <si>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</si>
  <si>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</si>
  <si>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</si>
  <si>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</si>
  <si>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</si>
  <si>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</si>
  <si>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</si>
  <si>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</si>
  <si>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</si>
  <si>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</si>
  <si>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</si>
  <si>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</si>
  <si>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</si>
  <si>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</si>
  <si>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</si>
  <si>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</si>
  <si>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</si>
  <si>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</si>
  <si>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</si>
  <si>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</si>
  <si>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</si>
  <si>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</si>
  <si>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</si>
  <si>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</si>
  <si>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</si>
  <si>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</si>
  <si>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</si>
  <si>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</si>
  <si>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</si>
  <si>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</si>
  <si>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</si>
  <si>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</si>
  <si>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</si>
  <si>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</si>
  <si>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</si>
  <si>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</si>
  <si>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</si>
  <si>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</si>
  <si>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</si>
  <si>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</si>
  <si>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</si>
  <si>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</si>
  <si>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</si>
  <si>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</si>
  <si>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</si>
  <si>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</si>
  <si>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</si>
  <si>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</si>
  <si>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</si>
  <si>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</si>
  <si>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</si>
  <si>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</si>
  <si>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</si>
  <si>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</si>
  <si>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</si>
  <si>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</si>
  <si>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</si>
  <si>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</si>
  <si>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</si>
  <si>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</si>
  <si>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</si>
  <si>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</si>
  <si>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</si>
  <si>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</si>
  <si>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</si>
  <si>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</si>
  <si>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</si>
  <si>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</si>
  <si>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</si>
  <si>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</si>
  <si>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</si>
  <si>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</si>
  <si>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</si>
  <si>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</si>
  <si>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</si>
  <si>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</si>
  <si>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</si>
  <si>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</si>
  <si>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</si>
  <si>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</si>
  <si>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</si>
  <si>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</si>
  <si>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</si>
  <si>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</si>
  <si>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</si>
  <si>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</si>
  <si>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</si>
  <si>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</si>
  <si>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</si>
  <si>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</si>
  <si>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</si>
  <si>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</si>
  <si>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</si>
  <si>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</si>
  <si>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</si>
  <si>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</si>
  <si>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</si>
  <si>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</si>
  <si>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</si>
  <si>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</si>
  <si>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</si>
  <si>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</si>
  <si>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</si>
  <si>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</si>
  <si>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</si>
  <si>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</si>
  <si>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</si>
  <si>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</si>
  <si>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</si>
  <si>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</si>
  <si>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</si>
  <si>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</si>
  <si>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</si>
  <si>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</si>
  <si>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</si>
  <si>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</si>
  <si>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</si>
  <si>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</si>
  <si>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</si>
  <si>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</si>
  <si>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</si>
  <si>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</si>
  <si>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</si>
  <si>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</si>
  <si>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</si>
  <si>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</si>
  <si>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</si>
  <si>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</si>
  <si>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</si>
  <si>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</si>
  <si>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</si>
  <si>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</si>
  <si>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</si>
  <si>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</si>
  <si>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</si>
  <si>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</si>
  <si>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</si>
  <si>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</si>
  <si>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</si>
  <si>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</si>
  <si>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</si>
  <si>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</si>
  <si>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</si>
  <si>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</si>
  <si>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</si>
  <si>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</si>
  <si>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</si>
  <si>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</si>
  <si>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</si>
  <si>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</si>
  <si>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</si>
  <si>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</si>
  <si>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</si>
  <si>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</si>
  <si>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</si>
  <si>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</si>
  <si>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</si>
  <si>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</si>
  <si>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</si>
  <si>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</si>
  <si>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</si>
  <si>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</si>
  <si>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</si>
  <si>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</si>
  <si>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</si>
  <si>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</si>
  <si>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</si>
  <si>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</si>
  <si>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</si>
  <si>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</si>
  <si>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</si>
  <si>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</si>
  <si>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</si>
  <si>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</si>
  <si>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</si>
  <si>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</si>
  <si>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</si>
  <si>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</si>
  <si>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</si>
  <si>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</si>
  <si>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</si>
  <si>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</si>
  <si>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</si>
  <si>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</si>
  <si>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</si>
  <si>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</si>
  <si>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</si>
  <si>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</si>
  <si>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</si>
  <si>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</si>
  <si>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</si>
  <si>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</si>
  <si>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</si>
  <si>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</si>
  <si>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</si>
  <si>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</si>
  <si>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</si>
  <si>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</si>
  <si>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</si>
  <si>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</si>
  <si>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</si>
  <si>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</si>
  <si>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</si>
  <si>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</si>
  <si>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</si>
  <si>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</si>
  <si>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</si>
  <si>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</si>
  <si>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</si>
  <si>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</si>
  <si>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</si>
  <si>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</si>
  <si>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</si>
  <si>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</si>
  <si>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</si>
  <si>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</si>
  <si>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</si>
  <si>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</si>
  <si>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</si>
  <si>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</si>
  <si>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</si>
  <si>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</si>
  <si>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</si>
  <si>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</si>
  <si>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</si>
  <si>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</si>
  <si>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</si>
  <si>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</si>
  <si>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</si>
  <si>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</si>
  <si>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</si>
  <si>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</si>
  <si>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</si>
  <si>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</si>
  <si>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</si>
  <si>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</si>
  <si>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</si>
  <si>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</si>
  <si>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</si>
  <si>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</si>
  <si>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</si>
  <si>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</si>
  <si>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</si>
  <si>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</si>
  <si>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</si>
  <si>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</si>
  <si>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</si>
  <si>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</si>
  <si>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</si>
  <si>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</si>
  <si>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</si>
  <si>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</si>
  <si>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</si>
  <si>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</si>
  <si>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</si>
  <si>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</si>
  <si>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</si>
  <si>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</si>
  <si>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</si>
  <si>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</si>
  <si>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</si>
  <si>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</si>
  <si>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</si>
  <si>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</si>
  <si>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</si>
  <si>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</si>
  <si>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</si>
  <si>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</si>
  <si>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</si>
  <si>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</si>
  <si>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</si>
  <si>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</si>
  <si>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</si>
  <si>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</si>
  <si>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</si>
  <si>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</si>
  <si>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</si>
  <si>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</si>
  <si>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</si>
  <si>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</si>
  <si>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</si>
  <si>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</si>
  <si>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</si>
  <si>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</si>
  <si>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</si>
  <si>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</si>
  <si>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</si>
  <si>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</si>
  <si>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</si>
  <si>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</si>
  <si>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</si>
  <si>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</si>
  <si>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</si>
  <si>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</si>
  <si>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</si>
  <si>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</si>
  <si>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</si>
  <si>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</si>
  <si>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</si>
  <si>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</si>
  <si>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</si>
  <si>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</si>
  <si>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</si>
  <si>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</si>
  <si>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</si>
  <si>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</si>
  <si>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</si>
  <si>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</si>
  <si>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</si>
  <si>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</si>
  <si>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</si>
  <si>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</si>
  <si>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</si>
  <si>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</si>
  <si>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</si>
  <si>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</si>
  <si>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</si>
  <si>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</si>
  <si>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</si>
  <si>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</si>
  <si>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</si>
  <si>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</si>
  <si>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</si>
  <si>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</si>
  <si>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</si>
  <si>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</si>
  <si>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</si>
  <si>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</si>
  <si>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</si>
  <si>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</si>
  <si>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</si>
  <si>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</si>
  <si>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</si>
  <si>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</si>
  <si>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</si>
  <si>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</si>
  <si>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</si>
  <si>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</si>
  <si>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</si>
  <si>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</si>
  <si>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</si>
  <si>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</si>
  <si>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</si>
  <si>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</si>
  <si>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</si>
  <si>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</si>
  <si>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</si>
  <si>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</si>
  <si>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</si>
  <si>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</si>
  <si>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</si>
  <si>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</si>
  <si>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</si>
  <si>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</si>
  <si>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</si>
  <si>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</si>
  <si>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</si>
  <si>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</si>
  <si>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</si>
  <si>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</si>
  <si>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</si>
  <si>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</si>
  <si>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</si>
  <si>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</si>
  <si>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</si>
  <si>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</si>
  <si>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</si>
  <si>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</si>
  <si>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</si>
  <si>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</si>
  <si>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</si>
  <si>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</si>
  <si>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</si>
  <si>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</si>
  <si>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</si>
  <si>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</si>
  <si>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</si>
  <si>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</si>
  <si>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</si>
  <si>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</si>
  <si>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</si>
  <si>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</si>
  <si>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</si>
  <si>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</si>
  <si>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</si>
  <si>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</si>
  <si>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</si>
  <si>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</si>
  <si>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</si>
  <si>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</si>
  <si>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</si>
  <si>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</si>
  <si>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</si>
  <si>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</si>
  <si>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</si>
  <si>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</si>
  <si>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</si>
  <si>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</si>
  <si>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</si>
  <si>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</si>
  <si>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</si>
  <si>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</si>
  <si>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</si>
  <si>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</si>
  <si>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</si>
  <si>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</si>
  <si>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</si>
  <si>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</si>
  <si>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</si>
  <si>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</si>
  <si>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</si>
  <si>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</si>
  <si>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</si>
  <si>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</si>
  <si>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</si>
  <si>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</si>
  <si>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</si>
  <si>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</si>
  <si>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</si>
  <si>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</si>
  <si>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</si>
  <si>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</si>
  <si>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</si>
  <si>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</si>
  <si>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</si>
  <si>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</si>
  <si>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</si>
  <si>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</si>
  <si>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</si>
  <si>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</si>
  <si>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</si>
  <si>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</si>
  <si>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</si>
  <si>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</si>
  <si>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</si>
  <si>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</si>
  <si>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</si>
  <si>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</si>
  <si>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</si>
  <si>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</si>
  <si>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</si>
  <si>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</si>
  <si>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</si>
  <si>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</si>
  <si>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</si>
  <si>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</si>
  <si>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</si>
  <si>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</si>
  <si>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</si>
  <si>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</si>
  <si>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</si>
  <si>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</si>
  <si>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</si>
  <si>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</si>
  <si>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</si>
  <si>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</si>
  <si>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</si>
  <si>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</si>
  <si>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</si>
  <si>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</si>
  <si>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</si>
  <si>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</si>
  <si>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</si>
  <si>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</si>
  <si>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</si>
  <si>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</si>
  <si>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</si>
  <si>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</si>
  <si>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</si>
  <si>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</si>
  <si>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</si>
  <si>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</si>
  <si>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</si>
  <si>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</si>
  <si>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</si>
  <si>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</si>
  <si>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</si>
  <si>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</si>
  <si>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</si>
  <si>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</si>
  <si>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</si>
  <si>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</si>
  <si>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</si>
  <si>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</si>
  <si>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</si>
  <si>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</si>
  <si>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</si>
  <si>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</si>
  <si>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</si>
  <si>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</si>
  <si>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</si>
  <si>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</si>
  <si>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</si>
  <si>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</si>
  <si>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</si>
  <si>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</si>
  <si>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</si>
  <si>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</si>
  <si>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</si>
  <si>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</si>
  <si>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</si>
  <si>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</si>
  <si>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</si>
  <si>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</si>
  <si>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</si>
  <si>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</si>
  <si>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</si>
  <si>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</si>
  <si>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</si>
  <si>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</si>
  <si>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</si>
  <si>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</si>
  <si>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</si>
  <si>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</si>
  <si>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</si>
  <si>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</si>
  <si>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</si>
  <si>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</si>
  <si>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</si>
  <si>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</si>
  <si>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</si>
  <si>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</si>
  <si>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</si>
  <si>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</si>
  <si>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</si>
  <si>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</si>
  <si>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</si>
  <si>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</si>
  <si>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</si>
  <si>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</si>
  <si>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</si>
  <si>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</si>
  <si>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</si>
  <si>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</si>
  <si>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</si>
  <si>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</si>
  <si>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</si>
  <si>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</si>
  <si>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</si>
  <si>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</si>
  <si>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</si>
  <si>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</si>
  <si>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</si>
  <si>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</si>
  <si>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</si>
  <si>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</si>
  <si>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</si>
  <si>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</si>
  <si>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</si>
  <si>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</si>
  <si>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</si>
  <si>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</si>
  <si>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</si>
  <si>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</si>
  <si>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</si>
  <si>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</si>
  <si>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</si>
  <si>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</si>
  <si>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</si>
  <si>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</si>
  <si>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</si>
  <si>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</si>
  <si>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</si>
  <si>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</si>
  <si>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</si>
  <si>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</si>
  <si>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</si>
  <si>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</si>
  <si>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</si>
  <si>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</si>
  <si>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</si>
  <si>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</si>
  <si>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</si>
  <si>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</si>
  <si>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</si>
  <si>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</si>
  <si>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</si>
  <si>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</si>
  <si>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</si>
  <si>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</si>
  <si>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</si>
  <si>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</si>
  <si>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</si>
  <si>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</si>
  <si>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</si>
  <si>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</si>
  <si>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</si>
  <si>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</si>
  <si>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</si>
  <si>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</si>
  <si>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</si>
  <si>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</si>
  <si>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</si>
  <si>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</si>
  <si>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</si>
  <si>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</si>
  <si>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</si>
  <si>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</si>
  <si>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</si>
  <si>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</si>
  <si>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</si>
  <si>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</si>
  <si>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</si>
  <si>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</si>
  <si>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</si>
  <si>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</si>
  <si>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</si>
  <si>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</si>
  <si>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</si>
  <si>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</si>
  <si>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</si>
  <si>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</si>
  <si>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</si>
  <si>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</si>
  <si>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</si>
  <si>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</si>
  <si>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</si>
  <si>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</si>
  <si>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</si>
  <si>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</si>
  <si>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</si>
  <si>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</si>
  <si>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</si>
  <si>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</si>
  <si>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</si>
  <si>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</si>
  <si>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</si>
  <si>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</si>
  <si>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</si>
  <si>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</si>
  <si>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</si>
  <si>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</si>
  <si>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</si>
  <si>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</si>
  <si>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</si>
  <si>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</si>
  <si>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</si>
  <si>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</si>
  <si>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</si>
  <si>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</si>
  <si>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</si>
  <si>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</si>
  <si>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</si>
  <si>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</si>
  <si>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</si>
  <si>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</si>
  <si>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</si>
  <si>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</si>
  <si>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</si>
  <si>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</si>
  <si>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</si>
  <si>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</si>
  <si>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</si>
  <si>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</si>
  <si>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</si>
  <si>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</si>
  <si>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</si>
  <si>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</si>
  <si>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</si>
  <si>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</si>
  <si>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</si>
  <si>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</si>
  <si>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</si>
  <si>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</si>
  <si>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</si>
  <si>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</si>
  <si>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</si>
  <si>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</si>
  <si>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</si>
  <si>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</si>
  <si>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</si>
  <si>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</si>
  <si>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</si>
  <si>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</si>
  <si>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</si>
  <si>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</si>
  <si>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</si>
  <si>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</si>
  <si>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</si>
  <si>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</si>
  <si>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</si>
  <si>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</si>
  <si>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</si>
  <si>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</si>
  <si>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</si>
  <si>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</si>
  <si>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</si>
  <si>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</si>
  <si>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</si>
  <si>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</si>
  <si>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</si>
  <si>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</si>
  <si>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</si>
  <si>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</si>
  <si>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</si>
  <si>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</si>
  <si>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</si>
  <si>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</si>
  <si>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</si>
  <si>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</si>
  <si>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</si>
  <si>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</si>
  <si>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</si>
  <si>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</si>
  <si>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</si>
  <si>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</si>
  <si>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</si>
  <si>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</si>
  <si>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</si>
  <si>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</si>
  <si>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</si>
  <si>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</si>
  <si>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</si>
  <si>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</si>
  <si>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</si>
  <si>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</si>
  <si>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</si>
  <si>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</si>
  <si>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</si>
  <si>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</si>
  <si>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</si>
  <si>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</si>
  <si>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</si>
  <si>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</si>
  <si>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</si>
  <si>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</si>
  <si>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</si>
  <si>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</si>
  <si>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</si>
  <si>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</si>
  <si>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</si>
  <si>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</si>
  <si>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</si>
  <si>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</si>
  <si>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</si>
  <si>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</si>
  <si>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</si>
  <si>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</si>
  <si>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</si>
  <si>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</si>
  <si>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</si>
  <si>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</si>
  <si>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</si>
  <si>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</si>
  <si>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</si>
  <si>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</si>
  <si>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</si>
  <si>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</si>
  <si>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</si>
  <si>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</si>
  <si>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</si>
  <si>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</si>
  <si>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</si>
  <si>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</si>
  <si>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</si>
  <si>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</si>
  <si>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</si>
  <si>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</si>
  <si>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</si>
  <si>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</si>
  <si>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</si>
  <si>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</si>
  <si>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</si>
  <si>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</si>
  <si>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</si>
  <si>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</si>
  <si>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</si>
  <si>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</si>
  <si>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</si>
  <si>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</si>
  <si>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</si>
  <si>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</si>
  <si>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</si>
  <si>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</si>
  <si>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</si>
  <si>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</si>
  <si>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</si>
  <si>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</si>
  <si>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</si>
  <si>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</si>
  <si>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</si>
  <si>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</si>
  <si>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</si>
  <si>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</si>
  <si>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</si>
  <si>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</si>
  <si>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</si>
  <si>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</si>
  <si>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</si>
  <si>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</si>
  <si>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</si>
  <si>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</si>
  <si>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</si>
  <si>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</si>
  <si>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</si>
  <si>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</si>
  <si>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</si>
  <si>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</si>
  <si>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</si>
  <si>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</si>
  <si>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</si>
  <si>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</si>
  <si>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</si>
  <si>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</si>
  <si>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</si>
  <si>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</si>
  <si>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</si>
  <si>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</si>
  <si>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</si>
  <si>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</si>
  <si>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</si>
  <si>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</si>
  <si>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</si>
  <si>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</si>
  <si>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</si>
  <si>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</si>
  <si>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</si>
  <si>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</si>
  <si>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</si>
  <si>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</si>
  <si>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</si>
  <si>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</si>
  <si>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</si>
  <si>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</si>
  <si>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</si>
  <si>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</si>
  <si>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</si>
  <si>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</si>
  <si>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</si>
  <si>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</si>
  <si>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</si>
  <si>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</si>
  <si>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</si>
  <si>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</si>
  <si>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</si>
  <si>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</si>
  <si>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</si>
  <si>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</si>
  <si>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</si>
  <si>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</si>
  <si>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</si>
  <si>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</si>
  <si>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</si>
  <si>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</si>
  <si>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</si>
  <si>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</si>
  <si>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</si>
  <si>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</si>
  <si>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</si>
  <si>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</si>
  <si>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</si>
  <si>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</si>
  <si>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</si>
  <si>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</si>
  <si>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</si>
  <si>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</si>
  <si>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</si>
  <si>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</si>
  <si>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</si>
  <si>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</si>
  <si>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</si>
  <si>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</si>
  <si>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</si>
  <si>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</si>
  <si>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</si>
  <si>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</si>
  <si>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</si>
  <si>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</si>
  <si>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</si>
  <si>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</si>
  <si>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</si>
  <si>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</si>
  <si>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</si>
  <si>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</si>
  <si>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</si>
  <si>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</si>
  <si>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</si>
  <si>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</si>
  <si>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</si>
  <si>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</si>
  <si>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</si>
  <si>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</si>
  <si>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</si>
  <si>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</si>
  <si>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</si>
  <si>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</si>
  <si>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</si>
  <si>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</si>
  <si>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</si>
  <si>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</si>
  <si>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</si>
  <si>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</si>
  <si>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</si>
  <si>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</si>
  <si>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</si>
  <si>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</si>
  <si>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</si>
  <si>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</si>
  <si>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</si>
  <si>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</si>
  <si>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</si>
  <si>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</si>
  <si>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</si>
  <si>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</si>
  <si>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</si>
  <si>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</si>
  <si>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</si>
  <si>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</si>
  <si>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</si>
  <si>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</si>
  <si>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</si>
  <si>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</si>
  <si>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</si>
  <si>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</si>
  <si>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</si>
  <si>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</si>
  <si>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</si>
  <si>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</si>
  <si>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</si>
  <si>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</si>
  <si>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</si>
  <si>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</si>
  <si>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</si>
  <si>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</si>
  <si>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</si>
  <si>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</si>
  <si>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</si>
  <si>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</si>
  <si>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</si>
  <si>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</si>
  <si>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</si>
  <si>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</si>
  <si>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</si>
  <si>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</si>
  <si>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</si>
  <si>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</si>
  <si>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</si>
  <si>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</si>
  <si>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</si>
  <si>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</si>
  <si>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</si>
  <si>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</si>
  <si>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</si>
  <si>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</si>
  <si>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</si>
  <si>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</si>
  <si>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</si>
  <si>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</si>
  <si>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</si>
  <si>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</si>
  <si>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</si>
  <si>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</si>
  <si>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</si>
  <si>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</si>
  <si>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</si>
  <si>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</si>
  <si>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</si>
  <si>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</si>
  <si>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</si>
  <si>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</si>
  <si>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</si>
  <si>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</si>
  <si>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</si>
  <si>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</si>
  <si>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</si>
  <si>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</si>
  <si>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</si>
  <si>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</si>
  <si>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</si>
  <si>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</si>
  <si>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</si>
  <si>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</si>
  <si>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</si>
  <si>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</si>
  <si>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</si>
  <si>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</si>
  <si>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</si>
  <si>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</si>
  <si>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</si>
  <si>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</si>
  <si>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</si>
  <si>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</si>
  <si>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</si>
  <si>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</si>
  <si>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</si>
  <si>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</si>
  <si>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</si>
  <si>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</si>
  <si>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</si>
  <si>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</si>
  <si>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</si>
  <si>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</si>
  <si>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</si>
  <si>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</si>
  <si>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</si>
  <si>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</si>
  <si>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</si>
  <si>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</si>
  <si>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</si>
  <si>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</si>
  <si>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</si>
  <si>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</si>
  <si>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</si>
  <si>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</si>
  <si>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</si>
  <si>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</si>
  <si>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</si>
  <si>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</si>
  <si>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</si>
  <si>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</si>
  <si>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</si>
  <si>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</si>
  <si>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</si>
  <si>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</si>
  <si>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</si>
  <si>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</si>
  <si>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</si>
  <si>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</si>
  <si>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</si>
  <si>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</si>
  <si>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</si>
  <si>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</si>
  <si>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</si>
  <si>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</si>
  <si>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</si>
  <si>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</si>
  <si>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</si>
  <si>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</si>
  <si>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</si>
  <si>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</si>
  <si>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</si>
  <si>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</si>
  <si>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</si>
  <si>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</si>
  <si>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</si>
  <si>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</si>
  <si>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</si>
  <si>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</si>
  <si>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</si>
  <si>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</si>
  <si>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</si>
  <si>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</si>
  <si>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</si>
  <si>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</si>
  <si>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</si>
  <si>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</si>
  <si>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</si>
  <si>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</si>
  <si>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</si>
  <si>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</si>
  <si>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</si>
  <si>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</si>
  <si>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</si>
  <si>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</si>
  <si>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</si>
  <si>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</si>
  <si>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</si>
  <si>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</si>
  <si>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</si>
  <si>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</si>
  <si>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</si>
  <si>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</si>
  <si>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</si>
  <si>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</si>
  <si>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</si>
  <si>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</si>
  <si>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</si>
  <si>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</si>
  <si>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</si>
  <si>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</si>
  <si>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</si>
  <si>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</si>
  <si>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</si>
  <si>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</si>
  <si>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</si>
  <si>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</si>
  <si>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</si>
  <si>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</si>
  <si>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</si>
  <si>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</si>
  <si>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</si>
  <si>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</si>
  <si>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</si>
  <si>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</si>
  <si>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</si>
  <si>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</si>
  <si>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</si>
  <si>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</si>
  <si>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</si>
  <si>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</si>
  <si>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</si>
  <si>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</si>
  <si>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</si>
  <si>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</si>
  <si>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</si>
  <si>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</si>
  <si>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</si>
  <si>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</si>
  <si>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</si>
  <si>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</si>
  <si>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</si>
  <si>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</si>
  <si>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</si>
  <si>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</si>
  <si>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</si>
  <si>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</si>
  <si>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</si>
  <si>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</si>
  <si>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</si>
  <si>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</si>
  <si>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</si>
  <si>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</si>
  <si>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</si>
  <si>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</si>
  <si>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</si>
  <si>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</si>
  <si>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</si>
  <si>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</si>
  <si>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</si>
  <si>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</si>
  <si>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</si>
  <si>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</si>
  <si>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</si>
  <si>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</si>
  <si>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</si>
  <si>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</si>
  <si>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</si>
  <si>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</si>
  <si>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</si>
  <si>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</si>
  <si>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</si>
  <si>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</si>
  <si>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</si>
  <si>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</si>
  <si>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</si>
  <si>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</si>
  <si>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</si>
  <si>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</si>
  <si>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</si>
  <si>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</si>
  <si>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</si>
  <si>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</si>
  <si>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</si>
  <si>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</si>
  <si>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</si>
  <si>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</si>
  <si>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</si>
  <si>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</si>
  <si>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</si>
  <si>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</si>
  <si>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</si>
  <si>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</si>
  <si>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</si>
  <si>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</si>
  <si>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</si>
  <si>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</si>
  <si>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</si>
  <si>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</si>
  <si>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</si>
  <si>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</si>
  <si>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</si>
  <si>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</si>
  <si>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</si>
  <si>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</si>
  <si>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</si>
  <si>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</si>
  <si>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</si>
  <si>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</si>
  <si>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</si>
  <si>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</si>
  <si>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</si>
  <si>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</si>
  <si>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</si>
  <si>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</si>
  <si>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</si>
  <si>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</si>
  <si>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</si>
  <si>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</si>
  <si>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</si>
  <si>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</si>
  <si>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</si>
  <si>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</si>
  <si>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</si>
  <si>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</si>
  <si>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</si>
  <si>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</si>
  <si>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</si>
  <si>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</si>
  <si>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</si>
  <si>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</si>
  <si>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</si>
  <si>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</si>
  <si>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</si>
  <si>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</si>
  <si>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</si>
  <si>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</si>
  <si>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</si>
  <si>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</si>
  <si>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</si>
  <si>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</si>
  <si>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</si>
  <si>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</si>
  <si>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</si>
  <si>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</si>
  <si>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</si>
  <si>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</si>
  <si>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</si>
  <si>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</si>
  <si>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</si>
  <si>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</si>
  <si>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</si>
  <si>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</si>
  <si>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</si>
  <si>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</si>
  <si>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</si>
  <si>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</si>
  <si>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</si>
  <si>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</si>
  <si>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</si>
  <si>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</si>
  <si>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</si>
  <si>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</si>
  <si>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</si>
  <si>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</si>
  <si>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</si>
  <si>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</si>
  <si>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</si>
  <si>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</si>
  <si>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</si>
  <si>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</si>
  <si>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</si>
  <si>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</si>
  <si>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</si>
  <si>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</si>
  <si>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</si>
  <si>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</si>
  <si>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</si>
  <si>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</si>
  <si>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</si>
  <si>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</si>
  <si>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</si>
  <si>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</si>
  <si>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</si>
  <si>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</si>
  <si>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</si>
  <si>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</si>
  <si>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</si>
  <si>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</si>
  <si>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</si>
  <si>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</si>
  <si>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</si>
  <si>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</si>
  <si>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</si>
  <si>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</si>
  <si>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</si>
  <si>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</si>
  <si>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</si>
  <si>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</si>
  <si>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</si>
  <si>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</si>
  <si>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</si>
  <si>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</si>
  <si>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</si>
  <si>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</si>
  <si>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</si>
  <si>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</si>
  <si>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</si>
  <si>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</si>
  <si>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</si>
  <si>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</si>
  <si>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</si>
  <si>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</si>
  <si>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</si>
  <si>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</si>
  <si>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</si>
  <si>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</si>
  <si>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</si>
  <si>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</si>
  <si>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</si>
  <si>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</si>
  <si>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</si>
  <si>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</si>
  <si>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</si>
  <si>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</si>
  <si>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</si>
  <si>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</si>
  <si>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</si>
  <si>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</si>
  <si>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</si>
  <si>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</si>
  <si>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</si>
  <si>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</si>
  <si>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</si>
  <si>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</si>
  <si>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</si>
  <si>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</si>
  <si>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</si>
  <si>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</si>
  <si>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</si>
  <si>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</si>
  <si>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</si>
  <si>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</si>
  <si>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</si>
  <si>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</si>
  <si>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</si>
  <si>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</si>
  <si>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</si>
  <si>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</si>
  <si>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</si>
  <si>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</si>
  <si>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</si>
  <si>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</si>
  <si>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</si>
  <si>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</si>
  <si>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</si>
  <si>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</si>
  <si>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</si>
  <si>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</si>
  <si>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</si>
  <si>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</si>
  <si>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</si>
  <si>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</si>
  <si>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</si>
  <si>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</si>
  <si>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</si>
  <si>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</si>
  <si>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</si>
  <si>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</si>
  <si>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</si>
  <si>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</si>
  <si>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</si>
  <si>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</si>
  <si>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</si>
  <si>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</si>
  <si>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</si>
  <si>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</si>
  <si>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</si>
  <si>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</si>
  <si>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</si>
  <si>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</si>
  <si>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</si>
  <si>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</si>
  <si>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</si>
  <si>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</si>
  <si>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</si>
  <si>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</si>
  <si>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</si>
  <si>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</si>
  <si>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</si>
  <si>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</si>
  <si>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</si>
  <si>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</si>
  <si>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</si>
  <si>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</si>
  <si>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</si>
  <si>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</si>
  <si>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</si>
  <si>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</si>
  <si>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</si>
  <si>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</si>
  <si>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</si>
  <si>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</si>
  <si>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</si>
  <si>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</si>
  <si>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</si>
  <si>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</si>
  <si>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</si>
  <si>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</si>
  <si>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</si>
  <si>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</si>
  <si>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</si>
  <si>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</si>
  <si>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</si>
  <si>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</si>
  <si>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</si>
  <si>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</si>
  <si>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</si>
  <si>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</si>
  <si>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</si>
  <si>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</si>
  <si>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</si>
  <si>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</si>
  <si>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</si>
  <si>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</si>
  <si>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</si>
  <si>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</si>
  <si>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</si>
  <si>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</si>
  <si>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</si>
  <si>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</si>
  <si>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</si>
  <si>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</si>
  <si>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</si>
  <si>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</si>
  <si>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</si>
  <si>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</si>
  <si>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</si>
  <si>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</si>
  <si>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</si>
  <si>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</si>
  <si>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</si>
  <si>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</si>
  <si>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</si>
  <si>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</si>
  <si>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</si>
  <si>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</si>
  <si>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</si>
  <si>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</si>
  <si>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</si>
  <si>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</si>
  <si>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</si>
  <si>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</si>
  <si>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</si>
  <si>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</si>
  <si>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</si>
  <si>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</si>
  <si>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</si>
  <si>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</si>
  <si>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</si>
  <si>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</si>
  <si>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</si>
  <si>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</si>
  <si>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</si>
  <si>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</si>
  <si>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</si>
  <si>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</si>
  <si>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</si>
  <si>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</si>
  <si>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</si>
  <si>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</si>
  <si>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</si>
  <si>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</si>
  <si>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</si>
  <si>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</si>
  <si>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</si>
  <si>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</si>
  <si>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</si>
  <si>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</si>
  <si>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</si>
  <si>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</si>
  <si>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</si>
  <si>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</si>
  <si>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</si>
  <si>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</si>
  <si>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</si>
  <si>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</si>
  <si>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</si>
  <si>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</si>
  <si>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</si>
  <si>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</si>
  <si>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</si>
  <si>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</si>
  <si>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</si>
  <si>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</si>
  <si>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</si>
  <si>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</si>
  <si>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</si>
  <si>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</si>
  <si>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</si>
  <si>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</si>
  <si>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</si>
  <si>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</si>
  <si>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</si>
  <si>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</si>
  <si>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</si>
  <si>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</si>
  <si>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</si>
  <si>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</si>
  <si>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</si>
  <si>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</si>
  <si>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</si>
  <si>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</si>
  <si>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</si>
  <si>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</si>
  <si>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</si>
  <si>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</si>
  <si>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</si>
  <si>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</si>
  <si>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</si>
  <si>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</si>
  <si>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</si>
  <si>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</si>
  <si>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</si>
  <si>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</si>
  <si>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</si>
  <si>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</si>
  <si>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</si>
  <si>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</si>
  <si>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</si>
  <si>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</si>
  <si>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</si>
  <si>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</si>
  <si>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</si>
  <si>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</si>
  <si>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</si>
  <si>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</si>
  <si>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</si>
  <si>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</si>
  <si>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</si>
  <si>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</si>
  <si>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</si>
  <si>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</si>
  <si>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</si>
  <si>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</si>
  <si>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</si>
  <si>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</si>
  <si>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</si>
  <si>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</si>
  <si>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</si>
  <si>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</si>
  <si>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</si>
  <si>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</si>
  <si>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</si>
  <si>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</si>
  <si>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</si>
  <si>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</si>
  <si>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</si>
  <si>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</si>
  <si>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</si>
  <si>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</si>
  <si>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</si>
  <si>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</si>
  <si>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</si>
  <si>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</si>
  <si>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</si>
  <si>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</si>
  <si>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</si>
  <si>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</si>
  <si>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</si>
  <si>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</si>
  <si>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</si>
  <si>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</si>
  <si>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</si>
  <si>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</si>
  <si>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</si>
  <si>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</si>
  <si>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</si>
  <si>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</si>
  <si>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</si>
  <si>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</si>
  <si>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</si>
  <si>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</si>
  <si>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</si>
  <si>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</si>
  <si>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</si>
  <si>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</si>
  <si>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</si>
  <si>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</si>
  <si>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</si>
  <si>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</si>
  <si>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</si>
  <si>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</si>
  <si>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</si>
  <si>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</si>
  <si>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</si>
  <si>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</si>
  <si>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</si>
  <si>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</si>
  <si>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</si>
  <si>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</si>
  <si>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</si>
  <si>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</si>
  <si>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</si>
  <si>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</si>
  <si>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</si>
  <si>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</si>
  <si>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</si>
  <si>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</si>
  <si>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</si>
  <si>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</si>
  <si>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</si>
  <si>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</si>
  <si>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</si>
  <si>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</si>
  <si>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</si>
  <si>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</si>
  <si>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</si>
  <si>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</si>
  <si>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</si>
  <si>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</si>
  <si>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</si>
  <si>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</si>
  <si>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</si>
  <si>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</si>
  <si>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</si>
  <si>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</si>
  <si>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</si>
  <si>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</si>
  <si>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</si>
  <si>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</si>
  <si>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</si>
  <si>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</si>
  <si>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</si>
  <si>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</si>
  <si>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</si>
  <si>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</si>
  <si>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</si>
  <si>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</si>
  <si>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</si>
  <si>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</si>
  <si>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</si>
  <si>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</si>
  <si>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</si>
  <si>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</si>
  <si>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</si>
  <si>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</si>
  <si>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</si>
  <si>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</si>
  <si>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</si>
  <si>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</si>
  <si>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</si>
  <si>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</si>
  <si>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</si>
  <si>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</si>
  <si>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</si>
  <si>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</si>
  <si>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</si>
  <si>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</si>
  <si>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</si>
  <si>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</si>
  <si>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</si>
  <si>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</si>
  <si>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</si>
  <si>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</si>
  <si>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</si>
  <si>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</si>
  <si>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</si>
  <si>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</si>
  <si>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</si>
  <si>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</si>
  <si>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</si>
  <si>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</si>
  <si>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</si>
  <si>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</si>
  <si>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</si>
  <si>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</si>
  <si>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</si>
  <si>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</si>
  <si>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</si>
  <si>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</si>
  <si>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</si>
  <si>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</si>
  <si>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</si>
  <si>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</si>
  <si>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</si>
  <si>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</si>
  <si>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</si>
  <si>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</si>
  <si>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</si>
  <si>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</si>
  <si>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</si>
  <si>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</si>
  <si>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</si>
  <si>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</si>
  <si>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</si>
  <si>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</si>
  <si>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</si>
  <si>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</si>
  <si>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</si>
  <si>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</si>
  <si>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</si>
  <si>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</si>
  <si>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</si>
  <si>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</si>
  <si>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</si>
  <si>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</si>
  <si>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</si>
  <si>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</si>
  <si>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</si>
  <si>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</si>
  <si>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</si>
  <si>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</si>
  <si>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</si>
  <si>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</si>
  <si>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</si>
  <si>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</si>
  <si>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</si>
  <si>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</si>
  <si>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</si>
  <si>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</si>
  <si>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</si>
  <si>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</si>
  <si>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</si>
  <si>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</si>
  <si>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</si>
  <si>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</si>
  <si>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</si>
  <si>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</si>
  <si>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</si>
  <si>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</si>
  <si>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</si>
  <si>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</si>
  <si>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</si>
  <si>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</si>
  <si>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</si>
  <si>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</si>
  <si>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</si>
  <si>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</si>
  <si>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</si>
  <si>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</si>
  <si>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</si>
  <si>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</si>
  <si>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</si>
  <si>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</si>
  <si>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</si>
  <si>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</si>
  <si>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</si>
  <si>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</si>
  <si>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</si>
  <si>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</si>
  <si>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</si>
  <si>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</si>
  <si>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</si>
  <si>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</si>
  <si>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</si>
  <si>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</si>
  <si>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</si>
  <si>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</si>
  <si>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</si>
  <si>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</si>
  <si>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</si>
  <si>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</si>
  <si>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</si>
  <si>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</si>
  <si>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</si>
  <si>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</si>
  <si>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</si>
  <si>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</si>
  <si>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</si>
  <si>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</si>
  <si>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</si>
  <si>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</si>
  <si>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</si>
  <si>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</si>
  <si>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</si>
  <si>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</si>
  <si>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</si>
  <si>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</si>
  <si>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</si>
  <si>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</si>
  <si>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</si>
  <si>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</si>
  <si>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</si>
  <si>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</si>
  <si>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</si>
  <si>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</si>
  <si>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</si>
  <si>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</si>
  <si>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</si>
  <si>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</si>
  <si>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</si>
  <si>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</si>
  <si>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</si>
  <si>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</si>
  <si>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</si>
  <si>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</si>
  <si>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</si>
  <si>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</si>
  <si>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</si>
  <si>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</si>
  <si>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</si>
  <si>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</si>
  <si>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</si>
  <si>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</si>
  <si>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</si>
  <si>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</si>
  <si>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</si>
  <si>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</si>
  <si>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</si>
  <si>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</si>
  <si>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</si>
  <si>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</si>
  <si>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</si>
  <si>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</si>
  <si>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</si>
  <si>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</si>
  <si>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</si>
  <si>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</si>
  <si>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</si>
  <si>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</si>
  <si>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</si>
  <si>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</si>
  <si>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</si>
  <si>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</si>
  <si>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</si>
  <si>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</si>
  <si>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</si>
  <si>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</si>
  <si>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</si>
  <si>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</si>
  <si>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</si>
  <si>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</si>
  <si>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</si>
  <si>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</si>
  <si>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</si>
  <si>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</si>
  <si>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</si>
  <si>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</si>
  <si>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</si>
  <si>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</si>
  <si>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</si>
  <si>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</si>
  <si>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</si>
  <si>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</si>
  <si>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</si>
  <si>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</si>
  <si>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</si>
  <si>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</si>
  <si>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</si>
  <si>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</si>
  <si>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</si>
  <si>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</si>
  <si>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</si>
  <si>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</si>
  <si>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</si>
  <si>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</si>
  <si>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</si>
  <si>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</si>
  <si>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</si>
  <si>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</si>
  <si>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</si>
  <si>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</si>
  <si>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</si>
  <si>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</si>
  <si>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</si>
  <si>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</si>
  <si>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</si>
  <si>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</si>
  <si>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</si>
  <si>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</si>
  <si>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</si>
  <si>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</si>
  <si>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</si>
  <si>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</si>
  <si>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</si>
  <si>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</si>
  <si>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</si>
  <si>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</si>
  <si>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</si>
  <si>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</si>
  <si>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</si>
  <si>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</si>
  <si>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</si>
  <si>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</si>
  <si>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</si>
  <si>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</si>
  <si>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</si>
  <si>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</si>
  <si>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</si>
  <si>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</si>
  <si>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</si>
  <si>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</si>
  <si>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</si>
  <si>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</si>
  <si>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</si>
  <si>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</si>
  <si>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</si>
  <si>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</si>
  <si>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</si>
  <si>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</si>
  <si>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</si>
  <si>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</si>
  <si>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</si>
  <si>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</si>
  <si>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</si>
  <si>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</si>
  <si>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</si>
  <si>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</si>
  <si>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</si>
  <si>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</si>
  <si>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</si>
  <si>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</si>
  <si>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</si>
  <si>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</si>
  <si>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</si>
  <si>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</si>
  <si>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</si>
  <si>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</si>
  <si>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</si>
  <si>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</si>
  <si>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</si>
  <si>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</si>
  <si>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</si>
  <si>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</si>
  <si>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</si>
  <si>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</si>
  <si>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</si>
  <si>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</si>
  <si>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</si>
  <si>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</si>
  <si>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</si>
  <si>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</si>
  <si>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</si>
  <si>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</si>
  <si>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</si>
  <si>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</si>
  <si>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</si>
  <si>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</si>
  <si>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</si>
  <si>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</si>
  <si>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</si>
  <si>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</si>
  <si>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</si>
  <si>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</si>
  <si>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</si>
  <si>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</si>
  <si>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</si>
  <si>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</si>
  <si>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</si>
  <si>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</si>
  <si>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</si>
  <si>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</si>
  <si>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</si>
  <si>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</si>
  <si>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</si>
  <si>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</si>
  <si>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</si>
  <si>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</si>
  <si>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</si>
  <si>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</si>
  <si>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</si>
  <si>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</si>
  <si>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</si>
  <si>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</si>
  <si>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</si>
  <si>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</si>
  <si>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</si>
  <si>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</si>
  <si>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</si>
  <si>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</si>
  <si>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</si>
  <si>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</si>
  <si>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</si>
  <si>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</si>
  <si>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</si>
  <si>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</si>
  <si>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</si>
  <si>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</si>
  <si>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</si>
  <si>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</si>
  <si>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</si>
  <si>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</si>
  <si>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</si>
  <si>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</si>
  <si>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</si>
  <si>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</si>
  <si>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</si>
  <si>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</si>
  <si>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</si>
  <si>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</si>
  <si>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</si>
  <si>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</si>
  <si>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</si>
  <si>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</si>
  <si>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</si>
  <si>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</si>
  <si>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</si>
  <si>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</si>
  <si>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</si>
  <si>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</si>
  <si>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</si>
  <si>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</si>
  <si>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</si>
  <si>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</si>
  <si>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</si>
  <si>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</si>
  <si>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</si>
  <si>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</si>
  <si>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</si>
  <si>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</si>
  <si>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</si>
  <si>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</si>
  <si>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</si>
  <si>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</si>
  <si>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</si>
  <si>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</si>
  <si>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</si>
  <si>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</si>
  <si>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</si>
  <si>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</si>
  <si>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</si>
  <si>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</si>
  <si>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</si>
  <si>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</si>
  <si>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</si>
  <si>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</si>
  <si>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</si>
  <si>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</si>
  <si>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</si>
  <si>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</si>
  <si>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</si>
  <si>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</si>
  <si>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</si>
  <si>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</si>
  <si>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</si>
  <si>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</si>
  <si>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</si>
  <si>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</si>
  <si>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</si>
  <si>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</si>
  <si>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</si>
  <si>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</si>
  <si>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</si>
  <si>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</si>
  <si>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</si>
  <si>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</si>
  <si>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</si>
  <si>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</si>
  <si>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</si>
  <si>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</si>
  <si>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</si>
  <si>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</si>
  <si>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</si>
  <si>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</si>
  <si>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</si>
  <si>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</si>
  <si>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</si>
  <si>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</si>
  <si>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</si>
  <si>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</si>
  <si>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</si>
  <si>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</si>
  <si>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</si>
  <si>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</si>
  <si>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</si>
  <si>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</si>
  <si>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</si>
  <si>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</si>
  <si>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</si>
  <si>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</si>
  <si>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</si>
  <si>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</si>
  <si>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</si>
  <si>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</si>
  <si>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</si>
  <si>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</si>
  <si>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</si>
  <si>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</si>
  <si>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</si>
  <si>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</si>
  <si>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</si>
  <si>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</si>
  <si>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</si>
  <si>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</si>
  <si>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</si>
  <si>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</si>
  <si>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</si>
  <si>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</si>
  <si>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</si>
  <si>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</si>
  <si>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</si>
  <si>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</si>
  <si>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</si>
  <si>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</si>
  <si>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</si>
  <si>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</si>
  <si>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</si>
  <si>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</si>
  <si>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</si>
  <si>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</si>
  <si>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</si>
  <si>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</si>
  <si>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</si>
  <si>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</si>
  <si>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</si>
  <si>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</si>
  <si>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</si>
  <si>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</si>
  <si>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</si>
  <si>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</si>
  <si>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</si>
  <si>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</si>
  <si>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</si>
  <si>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</si>
  <si>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</si>
  <si>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</si>
  <si>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</si>
  <si>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</si>
  <si>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</si>
  <si>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</si>
  <si>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</si>
  <si>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</si>
  <si>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</si>
  <si>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</si>
  <si>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</si>
  <si>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</si>
  <si>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</si>
  <si>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</si>
  <si>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</si>
  <si>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</si>
  <si>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</si>
  <si>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</si>
  <si>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</si>
  <si>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</si>
  <si>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</si>
  <si>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</si>
  <si>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</si>
  <si>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</si>
  <si>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</si>
  <si>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</si>
  <si>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</si>
  <si>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</si>
  <si>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</si>
  <si>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</si>
  <si>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</si>
  <si>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</si>
  <si>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</si>
  <si>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</si>
  <si>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</si>
  <si>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</si>
  <si>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</si>
  <si>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</si>
  <si>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</si>
  <si>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</si>
  <si>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</si>
  <si>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</si>
  <si>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</si>
  <si>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</si>
  <si>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</si>
  <si>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</si>
  <si>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</si>
  <si>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</si>
  <si>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</si>
  <si>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</si>
  <si>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</si>
  <si>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</si>
  <si>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</si>
  <si>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</si>
  <si>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</si>
  <si>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</si>
  <si>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</si>
  <si>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</si>
  <si>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</si>
  <si>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</si>
  <si>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</si>
  <si>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</si>
  <si>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</si>
  <si>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</si>
  <si>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</si>
  <si>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</si>
  <si>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</si>
  <si>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</si>
  <si>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</si>
  <si>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</si>
  <si>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</si>
  <si>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</si>
  <si>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</si>
  <si>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</si>
  <si>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</si>
  <si>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</si>
  <si>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</si>
  <si>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</si>
  <si>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</si>
  <si>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</si>
  <si>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</si>
  <si>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</si>
  <si>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</si>
  <si>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</si>
  <si>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</si>
  <si>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</si>
  <si>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</si>
  <si>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</si>
  <si>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</si>
  <si>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</si>
  <si>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</si>
  <si>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</si>
  <si>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</si>
  <si>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</si>
  <si>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</si>
  <si>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</si>
  <si>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</si>
  <si>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</si>
  <si>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</si>
  <si>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</si>
  <si>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</si>
  <si>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</si>
  <si>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</si>
  <si>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</si>
  <si>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</si>
  <si>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</si>
  <si>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</si>
  <si>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</si>
  <si>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</si>
  <si>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</si>
  <si>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</si>
  <si>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</si>
  <si>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</si>
  <si>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</si>
  <si>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</si>
  <si>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</si>
  <si>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</si>
  <si>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</si>
  <si>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</si>
  <si>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</si>
  <si>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</si>
  <si>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</si>
  <si>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</si>
  <si>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</si>
  <si>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</si>
  <si>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</si>
  <si>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</si>
  <si>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</si>
  <si>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</si>
  <si>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</si>
  <si>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</si>
  <si>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</si>
  <si>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</si>
  <si>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</si>
  <si>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</si>
  <si>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</si>
  <si>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</si>
  <si>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</si>
  <si>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</si>
  <si>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</si>
  <si>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</si>
  <si>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</si>
  <si>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</si>
  <si>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</si>
  <si>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</si>
  <si>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</si>
  <si>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</si>
  <si>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</si>
  <si>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</si>
  <si>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</si>
  <si>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</si>
  <si>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</si>
  <si>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</si>
  <si>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</si>
  <si>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</si>
  <si>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</si>
  <si>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</si>
  <si>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</si>
  <si>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</si>
  <si>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</si>
  <si>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</si>
  <si>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</si>
  <si>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</si>
  <si>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</si>
  <si>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</si>
  <si>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</si>
  <si>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</si>
  <si>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</si>
  <si>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</si>
  <si>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</si>
  <si>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</si>
  <si>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</si>
  <si>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</si>
  <si>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</si>
  <si>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</si>
  <si>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</si>
  <si>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</si>
  <si>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</si>
  <si>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</si>
  <si>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</si>
  <si>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</si>
  <si>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</si>
  <si>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</si>
  <si>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</si>
  <si>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</si>
  <si>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</si>
  <si>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</si>
  <si>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</si>
  <si>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</si>
  <si>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</si>
  <si>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</si>
  <si>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</si>
  <si>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</si>
  <si>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</si>
  <si>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</si>
  <si>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</si>
  <si>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</si>
  <si>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</si>
  <si>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</si>
  <si>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</si>
  <si>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</si>
  <si>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</si>
  <si>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</si>
  <si>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</si>
  <si>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</si>
  <si>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</si>
  <si>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</si>
  <si>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</si>
  <si>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</si>
  <si>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</si>
  <si>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</si>
  <si>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</si>
  <si>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</si>
  <si>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</si>
  <si>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</si>
  <si>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</si>
  <si>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</si>
  <si>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</si>
  <si>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</si>
  <si>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</si>
  <si>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</si>
  <si>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</si>
  <si>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</si>
  <si>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</si>
  <si>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</si>
  <si>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</si>
  <si>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</si>
  <si>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</si>
  <si>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</si>
  <si>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</si>
  <si>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</si>
  <si>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</si>
  <si>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</si>
  <si>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</si>
  <si>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</si>
  <si>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</si>
  <si>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</si>
  <si>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</si>
  <si>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</si>
  <si>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</si>
  <si>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</si>
  <si>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</si>
  <si>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</si>
  <si>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</si>
  <si>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</si>
  <si>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</si>
  <si>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</si>
  <si>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</si>
  <si>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</si>
  <si>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</si>
  <si>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</si>
  <si>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</si>
  <si>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</si>
  <si>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</si>
  <si>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</si>
  <si>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</si>
  <si>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</si>
  <si>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</si>
  <si>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</si>
  <si>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</si>
  <si>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</si>
  <si>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</si>
  <si>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</si>
  <si>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</si>
  <si>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</si>
  <si>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</si>
  <si>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</si>
  <si>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</si>
  <si>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</si>
  <si>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</si>
  <si>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</si>
  <si>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</si>
  <si>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</si>
  <si>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</si>
  <si>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</si>
  <si>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</si>
  <si>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</si>
  <si>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</si>
  <si>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</si>
  <si>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</si>
  <si>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</si>
  <si>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</si>
  <si>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</si>
  <si>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</si>
  <si>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</si>
  <si>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</si>
  <si>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</si>
  <si>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</si>
  <si>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</si>
  <si>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</si>
  <si>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</si>
  <si>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</si>
  <si>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</si>
  <si>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</si>
  <si>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</si>
  <si>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</si>
  <si>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</si>
  <si>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</si>
  <si>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</si>
  <si>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</si>
  <si>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</si>
  <si>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</si>
  <si>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</si>
  <si>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</si>
  <si>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</si>
  <si>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</si>
  <si>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</si>
  <si>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</si>
  <si>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</si>
  <si>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</si>
  <si>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</si>
  <si>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</si>
  <si>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</si>
  <si>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</si>
  <si>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</si>
  <si>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</si>
  <si>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</si>
  <si>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</si>
  <si>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</si>
  <si>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</si>
  <si>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</si>
  <si>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</si>
  <si>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</si>
  <si>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</si>
  <si>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</si>
  <si>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</si>
  <si>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</si>
  <si>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</si>
  <si>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</si>
  <si>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</si>
  <si>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</si>
  <si>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</si>
  <si>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</si>
  <si>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</si>
  <si>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</si>
  <si>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</si>
  <si>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</si>
  <si>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</si>
  <si>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</si>
  <si>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</si>
  <si>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</si>
  <si>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</si>
  <si>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</si>
  <si>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</si>
  <si>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</si>
  <si>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</si>
  <si>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</si>
  <si>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</si>
  <si>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</si>
  <si>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</si>
  <si>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</si>
  <si>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</si>
  <si>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</si>
  <si>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</si>
  <si>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</si>
  <si>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</si>
  <si>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</si>
  <si>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</si>
  <si>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</si>
  <si>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</si>
  <si>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</si>
  <si>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</si>
  <si>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</si>
  <si>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</si>
  <si>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</si>
  <si>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</si>
  <si>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</si>
  <si>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</si>
  <si>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</si>
  <si>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</si>
  <si>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</si>
  <si>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</si>
  <si>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</si>
  <si>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</si>
  <si>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</si>
  <si>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</si>
  <si>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</si>
  <si>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</si>
  <si>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</si>
  <si>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</si>
  <si>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</si>
  <si>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</si>
  <si>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</si>
  <si>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</si>
  <si>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</si>
  <si>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</si>
  <si>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</si>
  <si>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</si>
  <si>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</si>
  <si>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</si>
  <si>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</si>
  <si>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</si>
  <si>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</si>
  <si>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</si>
  <si>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</si>
  <si>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</si>
  <si>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</si>
  <si>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</si>
  <si>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</si>
  <si>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</si>
  <si>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</si>
  <si>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</si>
  <si>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</si>
  <si>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</si>
  <si>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</si>
  <si>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</si>
  <si>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</si>
  <si>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</si>
  <si>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</si>
  <si>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</si>
  <si>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</si>
  <si>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</si>
  <si>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</si>
  <si>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</si>
  <si>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</si>
  <si>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</si>
  <si>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</si>
  <si>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</si>
  <si>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</si>
  <si>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</si>
  <si>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</si>
  <si>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</si>
  <si>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</si>
  <si>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</si>
  <si>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</si>
  <si>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</si>
  <si>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</si>
  <si>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</si>
  <si>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</si>
  <si>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</si>
  <si>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</si>
  <si>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</si>
  <si>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</si>
  <si>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</si>
  <si>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</si>
  <si>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</si>
  <si>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</si>
  <si>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</si>
  <si>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</si>
  <si>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</si>
  <si>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</si>
  <si>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</si>
  <si>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</si>
  <si>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</si>
  <si>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</si>
  <si>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</si>
  <si>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</si>
  <si>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</si>
  <si>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</si>
  <si>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</si>
  <si>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</si>
  <si>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</si>
  <si>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</si>
  <si>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</si>
  <si>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</si>
  <si>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</si>
  <si>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</si>
  <si>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</si>
  <si>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</si>
  <si>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</si>
  <si>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</si>
  <si>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</si>
  <si>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</si>
  <si>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</si>
  <si>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</si>
  <si>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</si>
  <si>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</si>
  <si>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</si>
  <si>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</si>
  <si>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</si>
  <si>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</si>
  <si>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</si>
  <si>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</si>
  <si>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</si>
  <si>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</si>
  <si>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</si>
  <si>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</si>
  <si>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</si>
  <si>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</si>
  <si>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</si>
  <si>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</si>
  <si>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</si>
  <si>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</si>
  <si>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</si>
  <si>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</si>
  <si>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</si>
  <si>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</si>
  <si>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</si>
  <si>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</si>
  <si>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</si>
  <si>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</si>
  <si>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</si>
  <si>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</si>
  <si>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</si>
  <si>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</si>
  <si>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</si>
  <si>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</si>
  <si>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</si>
  <si>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</si>
  <si>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</si>
  <si>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</si>
  <si>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</si>
  <si>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</si>
  <si>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</si>
  <si>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</si>
  <si>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</si>
  <si>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</si>
  <si>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</si>
  <si>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</si>
  <si>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</si>
  <si>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</si>
  <si>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</si>
  <si>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</si>
  <si>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</si>
  <si>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</si>
  <si>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</si>
  <si>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</si>
  <si>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</si>
  <si>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</si>
  <si>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</si>
  <si>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</si>
  <si>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</si>
  <si>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</si>
  <si>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</si>
  <si>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</si>
  <si>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</si>
  <si>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</si>
  <si>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</si>
  <si>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</si>
  <si>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</si>
  <si>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</si>
  <si>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</si>
  <si>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</si>
  <si>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</si>
  <si>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</si>
  <si>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</si>
  <si>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</si>
  <si>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</si>
  <si>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</si>
  <si>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</si>
  <si>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</si>
  <si>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</si>
  <si>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</si>
  <si>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</si>
  <si>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</si>
  <si>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</si>
  <si>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</si>
  <si>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</si>
  <si>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</si>
  <si>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</si>
  <si>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</si>
  <si>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</si>
  <si>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</si>
  <si>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</si>
  <si>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</si>
  <si>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</si>
  <si>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</si>
  <si>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</si>
  <si>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</si>
  <si>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</si>
  <si>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</si>
  <si>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</si>
  <si>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</si>
  <si>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</si>
  <si>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</si>
  <si>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</si>
  <si>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</si>
  <si>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</si>
  <si>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</si>
  <si>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</si>
  <si>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</si>
  <si>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</si>
  <si>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</si>
  <si>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</si>
  <si>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</si>
  <si>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</si>
  <si>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</si>
  <si>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</si>
  <si>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</si>
  <si>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</si>
  <si>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</si>
  <si>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</si>
  <si>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</si>
  <si>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</si>
  <si>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</si>
  <si>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</si>
  <si>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</si>
  <si>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</si>
  <si>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</si>
  <si>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</si>
  <si>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</si>
  <si>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</si>
  <si>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</si>
  <si>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</si>
  <si>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</si>
  <si>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</si>
  <si>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</si>
  <si>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</si>
  <si>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</si>
  <si>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</si>
  <si>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</si>
  <si>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</si>
  <si>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</si>
  <si>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</si>
  <si>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</si>
  <si>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</si>
  <si>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</si>
  <si>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</si>
  <si>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</si>
  <si>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</si>
  <si>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</si>
  <si>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</si>
  <si>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</si>
  <si>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</si>
  <si>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</si>
  <si>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</si>
  <si>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</si>
  <si>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</si>
  <si>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</si>
  <si>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</si>
  <si>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</si>
  <si>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</si>
  <si>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</si>
  <si>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</si>
  <si>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</si>
  <si>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</si>
  <si>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</si>
  <si>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</si>
  <si>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</si>
  <si>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</si>
  <si>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</si>
  <si>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</si>
  <si>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</si>
  <si>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</si>
  <si>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</si>
  <si>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</si>
  <si>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</si>
  <si>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</si>
  <si>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</si>
  <si>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</si>
  <si>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</si>
  <si>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</si>
  <si>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</si>
  <si>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</si>
  <si>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</si>
  <si>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</si>
  <si>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</si>
  <si>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</si>
  <si>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</si>
  <si>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</si>
  <si>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</si>
  <si>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</si>
  <si>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</si>
  <si>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</si>
  <si>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</si>
  <si>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</si>
  <si>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</si>
  <si>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</si>
  <si>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</si>
  <si>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</si>
  <si>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</si>
  <si>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</si>
  <si>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</si>
  <si>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</si>
  <si>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</si>
  <si>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</si>
  <si>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</si>
  <si>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</si>
  <si>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</si>
  <si>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</si>
  <si>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</si>
  <si>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</si>
  <si>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</si>
  <si>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</si>
  <si>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</si>
  <si>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</si>
  <si>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</si>
  <si>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</si>
  <si>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</si>
  <si>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</si>
  <si>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</si>
  <si>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</si>
  <si>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</si>
  <si>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</si>
  <si>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</si>
  <si>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</si>
  <si>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</si>
  <si>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</si>
  <si>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</si>
  <si>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</si>
  <si>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</si>
  <si>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</si>
  <si>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</si>
  <si>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</si>
  <si>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</si>
  <si>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</si>
  <si>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</si>
  <si>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</si>
  <si>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</si>
  <si>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</si>
  <si>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</si>
  <si>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</si>
  <si>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</si>
  <si>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</si>
  <si>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</si>
  <si>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</si>
  <si>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</si>
  <si>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</si>
  <si>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</si>
  <si>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</si>
  <si>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</si>
  <si>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</si>
  <si>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</si>
  <si>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</si>
  <si>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</si>
  <si>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</si>
  <si>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</si>
  <si>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</si>
  <si>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</si>
  <si>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</si>
  <si>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</si>
  <si>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</si>
  <si>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</si>
  <si>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</si>
  <si>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</si>
  <si>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</si>
  <si>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</si>
  <si>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</si>
  <si>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</si>
  <si>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</si>
  <si>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</si>
  <si>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</si>
  <si>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</si>
  <si>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</si>
  <si>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</si>
  <si>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</si>
  <si>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</si>
  <si>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</si>
  <si>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</si>
  <si>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</si>
  <si>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</si>
  <si>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</si>
  <si>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</si>
  <si>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</si>
  <si>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</si>
  <si>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</si>
  <si>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</si>
  <si>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</si>
  <si>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</si>
  <si>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</si>
  <si>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</si>
  <si>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</si>
  <si>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</si>
  <si>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</si>
  <si>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</si>
  <si>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</si>
  <si>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</si>
  <si>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</si>
  <si>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</si>
  <si>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</si>
  <si>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</si>
  <si>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</si>
  <si>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</si>
  <si>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</si>
  <si>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</si>
  <si>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</si>
  <si>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</si>
  <si>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</si>
  <si>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</si>
  <si>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</si>
  <si>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</si>
  <si>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</si>
  <si>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</si>
  <si>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</si>
  <si>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</si>
  <si>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</si>
  <si>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</si>
  <si>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</si>
  <si>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</si>
  <si>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</si>
  <si>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</si>
  <si>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</si>
  <si>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</si>
  <si>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</si>
  <si>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</si>
  <si>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</si>
  <si>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</si>
  <si>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</si>
  <si>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</si>
  <si>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</si>
  <si>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</si>
  <si>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</si>
  <si>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</si>
  <si>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</si>
  <si>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</si>
  <si>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</si>
  <si>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</si>
  <si>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</si>
  <si>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</si>
  <si>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</si>
  <si>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</si>
  <si>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</si>
  <si>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</si>
  <si>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</si>
  <si>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</si>
  <si>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</si>
  <si>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</si>
  <si>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</si>
  <si>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</si>
  <si>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</si>
  <si>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</si>
  <si>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</si>
  <si>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</si>
  <si>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</si>
  <si>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</si>
  <si>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</si>
  <si>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</si>
  <si>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</si>
  <si>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</si>
  <si>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</si>
  <si>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</si>
  <si>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</si>
  <si>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</si>
  <si>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</si>
  <si>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</si>
  <si>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</si>
  <si>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</si>
  <si>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</si>
  <si>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</si>
  <si>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</si>
  <si>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</si>
  <si>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</si>
  <si>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</si>
  <si>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</si>
  <si>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</si>
  <si>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</si>
  <si>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</si>
  <si>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</si>
  <si>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</si>
  <si>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</si>
  <si>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</si>
  <si>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</si>
  <si>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</si>
  <si>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</si>
  <si>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</si>
  <si>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</si>
  <si>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</si>
  <si>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</si>
  <si>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</si>
  <si>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</si>
  <si>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</si>
  <si>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</si>
  <si>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</si>
  <si>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</si>
  <si>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</si>
  <si>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</si>
  <si>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</si>
  <si>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</si>
  <si>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</si>
  <si>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</si>
  <si>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</si>
  <si>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</si>
  <si>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</si>
  <si>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</si>
  <si>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</si>
  <si>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</si>
  <si>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</si>
  <si>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</si>
  <si>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</si>
  <si>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</si>
  <si>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</si>
  <si>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</si>
  <si>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</si>
  <si>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</si>
  <si>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</si>
  <si>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</si>
  <si>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</si>
  <si>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</si>
  <si>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</si>
  <si>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</si>
  <si>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</si>
  <si>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</si>
  <si>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</si>
  <si>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</si>
  <si>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</si>
  <si>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</si>
  <si>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</si>
  <si>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</si>
  <si>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</si>
  <si>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</si>
  <si>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</si>
  <si>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</si>
  <si>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</si>
  <si>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</si>
  <si>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</si>
  <si>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</si>
  <si>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</si>
  <si>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</si>
  <si>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</si>
  <si>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</si>
  <si>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</si>
  <si>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</si>
  <si>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</si>
  <si>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</si>
  <si>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</si>
  <si>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</si>
  <si>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</si>
  <si>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</si>
  <si>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</si>
  <si>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</si>
  <si>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</si>
  <si>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</si>
  <si>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</si>
  <si>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</si>
  <si>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</si>
  <si>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</si>
  <si>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</si>
  <si>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</si>
  <si>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</si>
  <si>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</si>
  <si>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</si>
  <si>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</si>
  <si>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</si>
  <si>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</si>
  <si>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</si>
  <si>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</si>
  <si>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</si>
  <si>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</si>
  <si>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</si>
  <si>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</si>
  <si>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</si>
  <si>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</si>
  <si>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</si>
  <si>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</si>
  <si>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</si>
  <si>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</si>
  <si>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</si>
  <si>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</si>
  <si>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</si>
  <si>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</si>
  <si>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</si>
  <si>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</si>
  <si>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</si>
  <si>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</si>
  <si>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</si>
  <si>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</si>
  <si>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</si>
  <si>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</si>
  <si>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</si>
  <si>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</si>
  <si>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</si>
  <si>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</si>
  <si>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</si>
  <si>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</si>
  <si>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</si>
  <si>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</si>
  <si>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</si>
  <si>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</si>
  <si>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</si>
  <si>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</si>
  <si>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</si>
  <si>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</si>
  <si>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</si>
  <si>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</si>
  <si>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</si>
  <si>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</si>
  <si>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</si>
  <si>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</si>
  <si>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</si>
  <si>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</si>
  <si>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</si>
  <si>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</si>
  <si>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</si>
  <si>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</si>
  <si>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</si>
  <si>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</si>
  <si>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</si>
  <si>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</si>
  <si>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</si>
  <si>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</si>
  <si>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</si>
  <si>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</si>
  <si>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</si>
  <si>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</si>
  <si>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</si>
  <si>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</si>
  <si>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</si>
  <si>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</si>
  <si>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</si>
  <si>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</si>
  <si>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</si>
  <si>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</si>
  <si>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</si>
  <si>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</si>
  <si>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</si>
  <si>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</si>
  <si>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</si>
  <si>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</si>
  <si>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</si>
  <si>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</si>
  <si>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</si>
  <si>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</si>
  <si>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</si>
  <si>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</si>
  <si>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</si>
  <si>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</si>
  <si>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</si>
  <si>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</si>
  <si>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</si>
  <si>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</si>
  <si>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</si>
  <si>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</si>
  <si>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</si>
  <si>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</si>
  <si>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</si>
  <si>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</si>
  <si>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</si>
  <si>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</si>
  <si>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</si>
  <si>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</si>
  <si>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</si>
  <si>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</si>
  <si>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</si>
  <si>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</si>
  <si>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</si>
  <si>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</si>
  <si>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</si>
  <si>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</si>
  <si>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</si>
  <si>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</si>
  <si>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</si>
  <si>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</si>
  <si>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</si>
  <si>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</si>
  <si>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</si>
  <si>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</si>
  <si>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</si>
  <si>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</si>
  <si>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</si>
  <si>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</si>
  <si>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</si>
  <si>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</si>
  <si>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</si>
  <si>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</si>
  <si>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</si>
  <si>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</si>
  <si>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</si>
  <si>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</si>
  <si>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</si>
  <si>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</si>
  <si>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</si>
  <si>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</si>
  <si>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</si>
  <si>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</si>
  <si>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</si>
  <si>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</si>
  <si>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</si>
  <si>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</si>
  <si>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</si>
  <si>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</si>
  <si>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</si>
  <si>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</si>
  <si>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</si>
  <si>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</si>
  <si>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</si>
  <si>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</si>
  <si>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</si>
  <si>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</si>
  <si>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</si>
  <si>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</si>
  <si>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</si>
  <si>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</si>
  <si>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</si>
  <si>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</si>
  <si>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</si>
  <si>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</si>
  <si>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</si>
  <si>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</si>
  <si>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</si>
  <si>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</si>
  <si>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</si>
  <si>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</si>
  <si>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</si>
  <si>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</si>
  <si>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</si>
  <si>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</si>
  <si>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</si>
  <si>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</si>
  <si>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</si>
  <si>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</si>
  <si>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</si>
  <si>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</si>
  <si>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</si>
  <si>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</si>
  <si>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</si>
  <si>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</si>
  <si>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</si>
  <si>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</si>
  <si>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</si>
  <si>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</si>
  <si>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</si>
  <si>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</si>
  <si>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</si>
  <si>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</si>
  <si>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</si>
  <si>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</si>
  <si>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</si>
  <si>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</si>
  <si>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</si>
  <si>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</si>
  <si>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</si>
  <si>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</si>
  <si>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</si>
  <si>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</si>
  <si>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</si>
  <si>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</si>
  <si>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</si>
  <si>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</si>
  <si>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</si>
  <si>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</si>
  <si>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</si>
  <si>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</si>
  <si>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</si>
  <si>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</si>
  <si>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</si>
  <si>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</si>
  <si>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</si>
  <si>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</si>
  <si>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</si>
  <si>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</si>
  <si>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</si>
  <si>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</si>
  <si>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</si>
  <si>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</si>
  <si>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</si>
  <si>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</si>
  <si>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</si>
  <si>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</si>
  <si>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</si>
  <si>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</si>
  <si>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</si>
  <si>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</si>
  <si>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</si>
  <si>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</si>
  <si>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</si>
  <si>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</si>
  <si>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</si>
  <si>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</si>
  <si>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</si>
  <si>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</si>
  <si>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</si>
  <si>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</si>
  <si>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</si>
  <si>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</si>
  <si>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</si>
  <si>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</si>
  <si>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</si>
  <si>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</si>
  <si>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</si>
  <si>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</si>
  <si>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</si>
  <si>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</si>
  <si>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</si>
  <si>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</si>
  <si>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</si>
  <si>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</si>
  <si>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</si>
  <si>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</si>
  <si>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</si>
  <si>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</si>
  <si>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</si>
  <si>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</si>
  <si>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</si>
  <si>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</si>
  <si>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</si>
  <si>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</si>
  <si>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</si>
  <si>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</si>
  <si>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</si>
  <si>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</si>
  <si>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</si>
  <si>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</si>
  <si>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</si>
  <si>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</si>
  <si>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</si>
  <si>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</si>
  <si>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</si>
  <si>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</si>
  <si>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</si>
  <si>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</si>
  <si>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</si>
  <si>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</si>
  <si>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</si>
  <si>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</si>
  <si>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</si>
  <si>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</si>
  <si>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</si>
  <si>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</si>
  <si>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</si>
  <si>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</si>
  <si>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</si>
  <si>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</si>
  <si>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</si>
  <si>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</si>
  <si>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</si>
  <si>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</si>
  <si>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</si>
  <si>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</si>
  <si>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</si>
  <si>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</si>
  <si>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</si>
  <si>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</si>
  <si>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</si>
  <si>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</si>
  <si>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</si>
  <si>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</si>
  <si>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</si>
  <si>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</si>
  <si>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</si>
  <si>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</si>
  <si>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</si>
  <si>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</si>
  <si>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</si>
  <si>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</si>
  <si>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</si>
  <si>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</si>
  <si>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</si>
  <si>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</si>
  <si>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</si>
  <si>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</si>
  <si>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</si>
  <si>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</si>
  <si>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</si>
  <si>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</si>
  <si>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</si>
  <si>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</si>
  <si>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</si>
  <si>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</si>
  <si>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</si>
  <si>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</si>
  <si>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</si>
  <si>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</si>
  <si>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</si>
  <si>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</si>
  <si>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</si>
  <si>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</si>
  <si>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</si>
  <si>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</si>
  <si>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</si>
  <si>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</si>
  <si>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</si>
  <si>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</si>
  <si>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</si>
  <si>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</si>
  <si>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</si>
  <si>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</si>
  <si>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</si>
  <si>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</si>
  <si>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</si>
  <si>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</si>
  <si>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</si>
  <si>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</si>
  <si>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</si>
  <si>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</si>
  <si>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</si>
  <si>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</si>
  <si>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</si>
  <si>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</si>
  <si>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</si>
  <si>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</si>
  <si>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</si>
  <si>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</si>
  <si>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</si>
  <si>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</si>
  <si>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</si>
  <si>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</si>
  <si>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</si>
  <si>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</si>
  <si>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</si>
  <si>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</si>
  <si>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</si>
  <si>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</si>
  <si>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</si>
  <si>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</si>
  <si>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</si>
  <si>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</si>
  <si>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</si>
  <si>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</si>
  <si>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</si>
  <si>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</si>
  <si>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</si>
  <si>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</si>
  <si>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</si>
  <si>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</si>
  <si>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</si>
  <si>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</si>
  <si>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</si>
  <si>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</si>
  <si>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</si>
  <si>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</si>
  <si>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</si>
  <si>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</si>
  <si>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</si>
  <si>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</si>
  <si>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</si>
  <si>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</si>
  <si>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</si>
  <si>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</si>
  <si>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</si>
  <si>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</si>
  <si>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</si>
  <si>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</si>
  <si>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</si>
  <si>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</si>
  <si>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</si>
  <si>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</si>
  <si>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</si>
  <si>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</si>
  <si>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</si>
  <si>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</si>
  <si>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</si>
  <si>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</si>
  <si>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</si>
  <si>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</si>
  <si>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</si>
  <si>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</si>
  <si>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</si>
  <si>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</si>
  <si>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</si>
  <si>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</si>
  <si>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</si>
  <si>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</si>
  <si>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</si>
  <si>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</si>
  <si>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</si>
  <si>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</si>
  <si>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</si>
  <si>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</si>
  <si>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</si>
  <si>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</si>
  <si>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</si>
  <si>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</si>
  <si>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</si>
  <si>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</si>
  <si>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</si>
  <si>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</si>
  <si>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</si>
  <si>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</si>
  <si>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</si>
  <si>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</si>
  <si>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</si>
  <si>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</si>
  <si>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</si>
  <si>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</si>
  <si>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</si>
  <si>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</si>
  <si>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</si>
  <si>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</si>
  <si>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</si>
  <si>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</si>
  <si>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</si>
  <si>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</si>
  <si>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</si>
  <si>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</si>
  <si>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</si>
  <si>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</si>
  <si>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</si>
  <si>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</si>
  <si>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</si>
  <si>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</si>
  <si>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</si>
  <si>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</si>
  <si>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</si>
  <si>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</si>
  <si>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</si>
  <si>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</si>
  <si>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</si>
  <si>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</si>
  <si>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</si>
  <si>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</si>
  <si>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</si>
  <si>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</si>
  <si>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</si>
  <si>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</si>
  <si>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</si>
  <si>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</si>
  <si>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</si>
  <si>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</si>
  <si>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</si>
  <si>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</si>
  <si>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</si>
  <si>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</si>
  <si>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</si>
  <si>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</si>
  <si>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</si>
  <si>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</si>
  <si>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</si>
  <si>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</si>
  <si>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</si>
  <si>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</si>
  <si>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</si>
  <si>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</si>
  <si>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</si>
  <si>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</si>
  <si>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</si>
  <si>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</si>
  <si>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</si>
  <si>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</si>
  <si>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</si>
  <si>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</si>
  <si>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</si>
  <si>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</si>
  <si>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</si>
  <si>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</si>
  <si>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</si>
  <si>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</si>
  <si>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</si>
  <si>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</si>
  <si>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</si>
  <si>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</si>
  <si>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</si>
  <si>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</si>
  <si>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</si>
  <si>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</si>
  <si>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</si>
  <si>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</si>
  <si>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</si>
  <si>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</si>
  <si>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</si>
  <si>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</si>
  <si>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</si>
  <si>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</si>
  <si>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</si>
  <si>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</si>
  <si>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</si>
  <si>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</si>
  <si>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</si>
  <si>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</si>
  <si>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</si>
  <si>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</si>
  <si>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</si>
  <si>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</si>
  <si>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</si>
  <si>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</si>
  <si>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</si>
  <si>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</si>
  <si>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</si>
  <si>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</si>
  <si>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</si>
  <si>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</si>
  <si>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</si>
  <si>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</si>
  <si>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</si>
  <si>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</si>
  <si>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</si>
  <si>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</si>
  <si>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</si>
  <si>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</si>
  <si>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</si>
  <si>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</si>
  <si>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</si>
  <si>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</si>
  <si>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</si>
  <si>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</si>
  <si>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</si>
  <si>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</si>
  <si>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</si>
  <si>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</si>
  <si>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</si>
  <si>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</si>
  <si>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</si>
  <si>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</si>
  <si>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</si>
  <si>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</si>
  <si>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</si>
  <si>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</si>
  <si>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</si>
  <si>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</si>
  <si>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</si>
  <si>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</si>
  <si>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</si>
  <si>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</si>
  <si>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</si>
  <si>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</si>
  <si>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</si>
  <si>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</si>
  <si>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</si>
  <si>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</si>
  <si>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</si>
  <si>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</si>
  <si>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</si>
  <si>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</si>
  <si>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</si>
  <si>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</si>
  <si>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</si>
  <si>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</si>
  <si>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</si>
  <si>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</si>
  <si>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</si>
  <si>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</si>
  <si>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</si>
  <si>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</si>
  <si>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</si>
  <si>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</si>
  <si>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</si>
  <si>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</si>
  <si>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</si>
  <si>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</si>
  <si>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</si>
  <si>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</si>
  <si>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</si>
  <si>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</si>
  <si>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</si>
  <si>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</si>
  <si>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</si>
  <si>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</si>
  <si>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</si>
  <si>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</si>
  <si>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</si>
  <si>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</si>
  <si>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</si>
  <si>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</si>
  <si>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</si>
  <si>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</si>
  <si>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</si>
  <si>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</si>
  <si>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</si>
  <si>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</si>
  <si>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</si>
  <si>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</si>
  <si>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</si>
  <si>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</si>
  <si>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</si>
  <si>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</si>
  <si>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</si>
  <si>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</si>
  <si>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</si>
  <si>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</si>
  <si>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</si>
  <si>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</si>
  <si>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</si>
  <si>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</si>
  <si>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</si>
  <si>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</si>
  <si>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</si>
  <si>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</si>
  <si>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</si>
  <si>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</si>
  <si>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</si>
  <si>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</si>
  <si>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</si>
  <si>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</si>
  <si>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</si>
  <si>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</si>
  <si>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</si>
  <si>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</si>
  <si>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</si>
  <si>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</si>
  <si>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</si>
  <si>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</si>
  <si>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</si>
  <si>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</si>
  <si>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</si>
  <si>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</si>
  <si>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</si>
  <si>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</si>
  <si>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</si>
  <si>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</si>
  <si>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</si>
  <si>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</si>
  <si>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</si>
  <si>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</si>
  <si>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</si>
  <si>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</si>
  <si>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</si>
  <si>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</si>
  <si>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</si>
  <si>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</si>
  <si>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</si>
  <si>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</si>
  <si>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</si>
  <si>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</si>
  <si>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</si>
  <si>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</si>
  <si>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</si>
  <si>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</si>
  <si>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</si>
  <si>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</si>
  <si>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</si>
  <si>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</si>
  <si>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</si>
  <si>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</si>
  <si>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</si>
  <si>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</si>
  <si>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</si>
  <si>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</si>
  <si>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</si>
  <si>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</si>
  <si>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</si>
  <si>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</si>
  <si>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</si>
  <si>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</si>
  <si>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</si>
  <si>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</si>
  <si>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</si>
  <si>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</si>
  <si>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</si>
  <si>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</si>
  <si>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</si>
  <si>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</si>
  <si>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</si>
  <si>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</si>
  <si>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</si>
  <si>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</si>
  <si>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</si>
  <si>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</si>
  <si>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</si>
  <si>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</si>
  <si>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</si>
  <si>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</si>
  <si>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</si>
  <si>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</si>
  <si>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</si>
  <si>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</si>
  <si>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</si>
  <si>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</si>
  <si>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</si>
  <si>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</si>
  <si>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</si>
  <si>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</si>
  <si>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</si>
  <si>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</si>
  <si>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</si>
  <si>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</si>
  <si>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</si>
  <si>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</si>
  <si>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</si>
  <si>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</si>
  <si>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</si>
  <si>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</si>
  <si>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</si>
  <si>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</si>
  <si>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</si>
  <si>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</si>
  <si>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</si>
  <si>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</si>
  <si>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</si>
  <si>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</si>
  <si>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</si>
  <si>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</si>
  <si>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</si>
  <si>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</si>
  <si>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</si>
  <si>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</si>
  <si>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</si>
  <si>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</si>
  <si>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</si>
  <si>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</si>
  <si>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</si>
  <si>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</si>
  <si>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</si>
  <si>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</si>
  <si>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</si>
  <si>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</si>
  <si>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</si>
  <si>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</si>
  <si>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</si>
  <si>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</si>
  <si>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</si>
  <si>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</si>
  <si>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</si>
  <si>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</si>
  <si>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</si>
  <si>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</si>
  <si>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</si>
  <si>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</si>
  <si>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</si>
  <si>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</si>
  <si>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</si>
  <si>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</si>
  <si>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</si>
  <si>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</si>
  <si>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</si>
  <si>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</si>
  <si>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</si>
  <si>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</si>
  <si>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</si>
  <si>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</si>
  <si>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</si>
  <si>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</si>
  <si>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</si>
  <si>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</si>
  <si>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</si>
  <si>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</si>
  <si>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</si>
  <si>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</si>
  <si>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</si>
  <si>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</si>
  <si>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</si>
  <si>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</si>
  <si>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</si>
  <si>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</si>
  <si>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</si>
  <si>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</si>
  <si>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</si>
  <si>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</si>
  <si>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</si>
  <si>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</si>
  <si>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</si>
  <si>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</si>
  <si>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</si>
  <si>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</si>
  <si>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</si>
  <si>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</si>
  <si>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</si>
  <si>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</si>
  <si>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</si>
  <si>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</si>
  <si>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</si>
  <si>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</si>
  <si>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</si>
  <si>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</si>
  <si>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</si>
  <si>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</si>
  <si>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</si>
  <si>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</si>
  <si>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</si>
  <si>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</si>
  <si>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</si>
  <si>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</si>
  <si>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</si>
  <si>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</si>
  <si>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</si>
  <si>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</si>
  <si>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</si>
  <si>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</si>
  <si>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</si>
  <si>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</si>
  <si>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</si>
  <si>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</si>
  <si>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</si>
  <si>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</si>
  <si>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</si>
  <si>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</si>
  <si>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</si>
  <si>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</si>
  <si>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</si>
  <si>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</si>
  <si>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</si>
  <si>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</si>
  <si>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</si>
  <si>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</si>
  <si>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</si>
  <si>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</si>
  <si>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</si>
  <si>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</si>
  <si>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</si>
  <si>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</si>
  <si>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</si>
  <si>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</si>
  <si>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</si>
  <si>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</si>
  <si>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</si>
  <si>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</si>
  <si>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</si>
  <si>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</si>
  <si>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</si>
  <si>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</si>
  <si>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</si>
  <si>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</si>
  <si>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</si>
  <si>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</si>
  <si>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</si>
  <si>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</si>
  <si>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</si>
  <si>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</si>
  <si>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</si>
  <si>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</si>
  <si>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</si>
  <si>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</si>
  <si>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</si>
  <si>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</si>
  <si>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</si>
  <si>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</si>
  <si>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</si>
  <si>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</si>
  <si>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</si>
  <si>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</si>
  <si>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</si>
  <si>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</si>
  <si>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</si>
  <si>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</si>
  <si>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</si>
  <si>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</si>
  <si>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</si>
  <si>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</si>
  <si>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</si>
  <si>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</si>
  <si>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</si>
  <si>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</si>
  <si>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</si>
  <si>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</si>
  <si>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</si>
  <si>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</si>
  <si>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</si>
  <si>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</si>
  <si>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</si>
  <si>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</si>
  <si>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</si>
  <si>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</si>
  <si>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</si>
  <si>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</si>
  <si>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</si>
  <si>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</si>
  <si>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</si>
  <si>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</si>
  <si>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</si>
  <si>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</si>
  <si>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</si>
  <si>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</si>
  <si>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</si>
  <si>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</si>
  <si>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</si>
  <si>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</si>
  <si>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</si>
  <si>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</si>
  <si>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</si>
  <si>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</si>
  <si>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</si>
  <si>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</si>
  <si>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</si>
  <si>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</si>
  <si>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</si>
  <si>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</si>
  <si>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</si>
  <si>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</si>
  <si>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</si>
  <si>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</si>
  <si>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</si>
  <si>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</si>
  <si>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</si>
  <si>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</si>
  <si>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</si>
  <si>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</si>
  <si>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</si>
  <si>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</si>
  <si>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</si>
  <si>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</si>
  <si>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</si>
  <si>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</si>
  <si>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</si>
  <si>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</si>
  <si>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</si>
  <si>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</si>
  <si>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</si>
  <si>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</si>
  <si>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</si>
  <si>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</si>
  <si>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</si>
  <si>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</si>
  <si>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</si>
  <si>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</si>
  <si>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</si>
  <si>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</si>
  <si>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</si>
  <si>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</si>
  <si>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</si>
  <si>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</si>
  <si>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</si>
  <si>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</si>
  <si>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</si>
  <si>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</si>
  <si>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</si>
  <si>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</si>
  <si>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</si>
  <si>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</si>
  <si>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</si>
  <si>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</si>
  <si>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</si>
  <si>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</si>
  <si>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</si>
  <si>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</si>
  <si>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</si>
  <si>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</si>
  <si>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</si>
  <si>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</si>
  <si>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</si>
  <si>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</si>
  <si>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</si>
  <si>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</si>
  <si>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</si>
  <si>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</si>
  <si>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</si>
  <si>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</si>
  <si>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</si>
  <si>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</si>
  <si>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</si>
  <si>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</si>
  <si>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</si>
  <si>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</si>
  <si>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</si>
  <si>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</si>
  <si>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</si>
  <si>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</si>
  <si>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</si>
  <si>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</si>
  <si>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</si>
  <si>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</si>
  <si>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</si>
  <si>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</si>
  <si>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</si>
  <si>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</si>
  <si>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</si>
  <si>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</si>
  <si>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</si>
  <si>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</si>
  <si>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</si>
  <si>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</si>
  <si>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</si>
  <si>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</si>
  <si>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</si>
  <si>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</si>
  <si>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</si>
  <si>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</si>
  <si>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</si>
  <si>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</si>
  <si>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</si>
  <si>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</si>
  <si>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</si>
  <si>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</si>
  <si>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</si>
  <si>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</si>
  <si>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</si>
  <si>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</si>
  <si>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</si>
  <si>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</si>
  <si>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</si>
  <si>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</si>
  <si>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</si>
  <si>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</si>
  <si>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</si>
  <si>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</si>
  <si>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</si>
  <si>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</si>
  <si>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</si>
  <si>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</si>
  <si>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</si>
  <si>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</si>
  <si>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</si>
  <si>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</si>
  <si>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</si>
  <si>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</si>
  <si>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</si>
  <si>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</si>
  <si>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</si>
  <si>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</si>
  <si>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</si>
  <si>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</si>
  <si>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</si>
  <si>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</si>
  <si>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</si>
  <si>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</si>
  <si>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</si>
  <si>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</si>
  <si>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</si>
  <si>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</si>
  <si>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</si>
  <si>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</si>
  <si>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</si>
  <si>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</si>
  <si>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</si>
  <si>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</si>
  <si>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</si>
  <si>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</si>
  <si>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</si>
  <si>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</si>
  <si>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</si>
  <si>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</si>
  <si>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</si>
  <si>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</si>
  <si>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</si>
  <si>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</si>
  <si>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</si>
  <si>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</si>
  <si>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</si>
  <si>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</si>
  <si>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</si>
  <si>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</si>
  <si>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</si>
  <si>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</si>
  <si>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</si>
  <si>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</si>
  <si>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</si>
  <si>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</si>
  <si>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</si>
  <si>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</si>
  <si>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</si>
  <si>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</si>
  <si>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</si>
  <si>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</si>
  <si>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</si>
  <si>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</si>
  <si>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</si>
  <si>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</si>
  <si>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</si>
  <si>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</si>
  <si>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</si>
  <si>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</si>
  <si>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</si>
  <si>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</si>
  <si>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</si>
  <si>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</si>
  <si>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</si>
  <si>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</si>
  <si>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</si>
  <si>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</si>
  <si>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</si>
  <si>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</si>
  <si>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</si>
  <si>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</si>
  <si>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</si>
  <si>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</si>
  <si>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</si>
  <si>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</si>
  <si>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</si>
  <si>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</si>
  <si>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</si>
  <si>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</si>
  <si>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</si>
  <si>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</si>
  <si>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</si>
  <si>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</si>
  <si>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</si>
  <si>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</si>
  <si>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</si>
  <si>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</si>
  <si>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</si>
  <si>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</si>
  <si>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</si>
  <si>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</si>
  <si>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</si>
  <si>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</si>
  <si>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</si>
  <si>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</si>
  <si>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</si>
  <si>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</si>
  <si>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</si>
  <si>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</si>
  <si>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</si>
  <si>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</si>
  <si>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</si>
  <si>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</si>
  <si>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</si>
  <si>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</si>
  <si>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</si>
  <si>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</si>
  <si>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</si>
  <si>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</si>
  <si>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</si>
  <si>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</si>
  <si>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</si>
  <si>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</si>
  <si>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</si>
  <si>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</si>
  <si>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</si>
  <si>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</si>
  <si>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</si>
  <si>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</si>
  <si>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</si>
  <si>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</si>
  <si>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</si>
  <si>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</si>
  <si>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</si>
  <si>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</si>
  <si>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</si>
  <si>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</si>
  <si>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</si>
  <si>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</si>
  <si>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</si>
  <si>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</si>
  <si>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</si>
  <si>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</si>
  <si>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</si>
  <si>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</si>
  <si>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</si>
  <si>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</si>
  <si>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</si>
  <si>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</si>
  <si>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</si>
  <si>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</si>
  <si>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</si>
  <si>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</si>
  <si>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</si>
  <si>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</si>
  <si>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</si>
  <si>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</si>
  <si>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</si>
  <si>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</si>
  <si>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</si>
  <si>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</si>
  <si>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</si>
  <si>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</si>
  <si>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</si>
  <si>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</si>
  <si>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</si>
  <si>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</si>
  <si>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</si>
  <si>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</si>
  <si>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</si>
  <si>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</si>
  <si>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</si>
  <si>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</si>
  <si>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</si>
  <si>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</si>
  <si>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</si>
  <si>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</si>
  <si>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</si>
  <si>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</si>
  <si>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</si>
  <si>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</si>
  <si>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</si>
  <si>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</si>
  <si>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</si>
  <si>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</si>
  <si>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</si>
  <si>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</si>
  <si>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</si>
  <si>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</si>
  <si>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</si>
  <si>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</si>
  <si>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</si>
  <si>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</si>
  <si>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</si>
  <si>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</si>
  <si>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</si>
  <si>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</si>
  <si>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</si>
  <si>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</si>
  <si>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</si>
  <si>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</si>
  <si>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</si>
  <si>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</si>
  <si>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</si>
  <si>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</si>
  <si>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</si>
  <si>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</si>
  <si>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</si>
  <si>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</si>
  <si>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</si>
  <si>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</si>
  <si>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</si>
  <si>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</si>
  <si>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</si>
  <si>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</si>
  <si>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</si>
  <si>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</si>
  <si>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</si>
  <si>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</si>
  <si>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</si>
  <si>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</si>
  <si>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</si>
  <si>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</si>
  <si>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</si>
  <si>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</si>
  <si>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</si>
  <si>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</si>
  <si>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</si>
  <si>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</si>
  <si>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</si>
  <si>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</si>
  <si>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</si>
  <si>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</si>
  <si>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</si>
  <si>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</si>
  <si>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</si>
  <si>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</si>
  <si>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</si>
  <si>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</si>
  <si>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</si>
  <si>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</si>
  <si>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</si>
  <si>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</si>
  <si>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</si>
  <si>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</si>
  <si>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</si>
  <si>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</si>
  <si>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</si>
  <si>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</si>
  <si>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</si>
  <si>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</si>
  <si>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</si>
  <si>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</si>
  <si>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</si>
  <si>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</si>
  <si>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</si>
  <si>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</si>
  <si>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</si>
  <si>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</si>
  <si>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</si>
  <si>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</si>
  <si>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</si>
  <si>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</si>
  <si>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</si>
  <si>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</si>
  <si>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</si>
  <si>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</si>
  <si>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</si>
  <si>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</si>
  <si>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</si>
  <si>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</si>
  <si>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</si>
  <si>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</si>
  <si>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</si>
  <si>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</si>
  <si>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</si>
  <si>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</si>
  <si>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</si>
  <si>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</si>
  <si>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</si>
  <si>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</si>
  <si>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</si>
  <si>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</si>
  <si>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</si>
  <si>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</si>
  <si>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</si>
  <si>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</si>
  <si>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</si>
  <si>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</si>
  <si>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</si>
  <si>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</si>
  <si>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</si>
  <si>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</si>
  <si>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</si>
  <si>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</si>
  <si>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</si>
  <si>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</si>
  <si>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</si>
  <si>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</si>
  <si>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</si>
  <si>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</si>
  <si>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</si>
  <si>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</si>
  <si>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</si>
  <si>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</si>
  <si>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</si>
  <si>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</si>
  <si>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</si>
  <si>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</si>
  <si>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</si>
  <si>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</si>
  <si>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</si>
  <si>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</si>
  <si>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</si>
  <si>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</si>
  <si>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</si>
  <si>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</si>
  <si>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</si>
  <si>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</si>
  <si>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</si>
  <si>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</si>
  <si>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</si>
  <si>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</si>
  <si>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</si>
  <si>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</si>
  <si>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</si>
  <si>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</si>
  <si>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</si>
  <si>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</si>
  <si>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</si>
  <si>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</si>
  <si>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</si>
  <si>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</si>
  <si>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</si>
  <si>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</si>
  <si>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</si>
  <si>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</si>
  <si>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</si>
  <si>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</si>
  <si>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</si>
  <si>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</si>
  <si>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</si>
  <si>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</si>
  <si>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</si>
  <si>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</si>
  <si>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</si>
  <si>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</si>
  <si>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</si>
  <si>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</si>
  <si>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</si>
  <si>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</si>
  <si>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</si>
  <si>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</si>
  <si>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</si>
  <si>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</si>
  <si>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</si>
  <si>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</si>
  <si>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</si>
  <si>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</si>
  <si>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</si>
  <si>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</si>
  <si>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</si>
  <si>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</si>
  <si>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</si>
  <si>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</si>
  <si>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</si>
  <si>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</si>
  <si>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</si>
  <si>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</si>
  <si>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</si>
  <si>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</si>
  <si>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</si>
  <si>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</si>
  <si>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</si>
  <si>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</si>
  <si>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</si>
  <si>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</si>
  <si>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</si>
  <si>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</si>
  <si>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</si>
  <si>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</si>
  <si>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</si>
  <si>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</si>
  <si>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</si>
  <si>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</si>
  <si>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</si>
  <si>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</si>
  <si>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</si>
  <si>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</si>
  <si>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</si>
  <si>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</si>
  <si>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</si>
  <si>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</si>
  <si>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</si>
  <si>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</si>
  <si>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</si>
  <si>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</si>
  <si>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</si>
  <si>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</si>
  <si>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</si>
  <si>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</si>
  <si>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</si>
  <si>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</si>
  <si>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</si>
  <si>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</si>
  <si>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</si>
  <si>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</si>
  <si>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</si>
  <si>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</si>
  <si>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</si>
  <si>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</si>
  <si>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</si>
  <si>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</si>
  <si>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</si>
  <si>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</si>
  <si>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</si>
  <si>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</si>
  <si>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</si>
  <si>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</si>
  <si>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</si>
  <si>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</si>
  <si>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</si>
  <si>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</si>
  <si>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</si>
  <si>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</si>
  <si>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</si>
  <si>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</si>
  <si>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</si>
  <si>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</si>
  <si>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</si>
  <si>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</si>
  <si>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</si>
  <si>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</si>
  <si>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</si>
  <si>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</si>
  <si>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</si>
  <si>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</si>
  <si>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</si>
  <si>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</si>
  <si>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</si>
  <si>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</si>
  <si>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</si>
  <si>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</si>
  <si>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</si>
  <si>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</si>
  <si>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</si>
  <si>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</si>
  <si>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</si>
  <si>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</si>
  <si>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</si>
  <si>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</si>
  <si>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</si>
  <si>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</si>
  <si>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</si>
  <si>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</si>
  <si>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</si>
  <si>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</si>
  <si>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</si>
  <si>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</si>
  <si>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</si>
  <si>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</si>
  <si>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</si>
  <si>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</si>
  <si>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</si>
  <si>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</si>
  <si>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</si>
  <si>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</si>
  <si>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</si>
  <si>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</si>
  <si>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</si>
  <si>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</si>
  <si>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</si>
  <si>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</si>
  <si>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</si>
  <si>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</si>
  <si>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</si>
  <si>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</si>
  <si>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</si>
  <si>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</si>
  <si>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</si>
  <si>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</si>
  <si>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</si>
  <si>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</si>
  <si>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</si>
  <si>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</si>
  <si>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</si>
  <si>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</si>
  <si>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</si>
  <si>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</si>
  <si>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</si>
  <si>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</si>
  <si>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</si>
  <si>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</si>
  <si>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</si>
  <si>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</si>
  <si>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</si>
  <si>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</si>
  <si>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</si>
  <si>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</si>
  <si>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</si>
  <si>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</si>
  <si>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</si>
  <si>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</si>
  <si>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</si>
  <si>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</si>
  <si>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</si>
  <si>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</si>
  <si>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</si>
  <si>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</si>
  <si>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</si>
  <si>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</si>
  <si>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</si>
  <si>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</si>
  <si>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</si>
  <si>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</si>
  <si>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</si>
  <si>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</si>
  <si>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</si>
  <si>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</si>
  <si>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</si>
  <si>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</si>
  <si>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</si>
  <si>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</si>
  <si>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</si>
  <si>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</si>
  <si>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</si>
  <si>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</si>
  <si>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</si>
  <si>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</si>
  <si>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</si>
  <si>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</si>
  <si>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</si>
  <si>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</si>
  <si>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</si>
  <si>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</si>
  <si>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</si>
  <si>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</si>
  <si>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</si>
  <si>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</si>
  <si>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</si>
  <si>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</si>
  <si>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</si>
  <si>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</si>
  <si>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</si>
  <si>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</si>
  <si>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</si>
  <si>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</si>
  <si>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</si>
  <si>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</si>
  <si>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</si>
  <si>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</si>
  <si>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</si>
  <si>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</si>
  <si>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</si>
  <si>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</si>
  <si>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</si>
  <si>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</si>
  <si>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</si>
  <si>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</si>
  <si>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</si>
  <si>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</si>
  <si>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</si>
  <si>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</si>
  <si>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</si>
  <si>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</si>
  <si>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</si>
  <si>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</si>
  <si>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</si>
  <si>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</si>
  <si>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</si>
  <si>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</si>
  <si>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</si>
  <si>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</si>
  <si>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</si>
  <si>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</si>
  <si>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</si>
  <si>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</si>
  <si>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</si>
  <si>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</si>
  <si>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</si>
  <si>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</si>
  <si>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</si>
  <si>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</si>
  <si>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</si>
  <si>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</si>
  <si>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</si>
  <si>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</si>
  <si>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</si>
  <si>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</si>
  <si>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</si>
  <si>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</si>
  <si>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</si>
  <si>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</si>
  <si>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</si>
  <si>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</si>
  <si>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</si>
  <si>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</si>
  <si>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</si>
  <si>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</si>
  <si>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</si>
  <si>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</si>
  <si>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</si>
  <si>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</si>
  <si>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</si>
  <si>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</si>
  <si>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</si>
  <si>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</si>
  <si>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</si>
  <si>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</si>
  <si>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</si>
  <si>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</si>
  <si>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</si>
  <si>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</si>
  <si>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</si>
  <si>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</si>
  <si>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</si>
  <si>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</si>
  <si>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</si>
  <si>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</si>
  <si>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</si>
  <si>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</si>
  <si>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</si>
  <si>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</si>
  <si>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</si>
  <si>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</si>
  <si>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</si>
  <si>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</si>
  <si>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</si>
  <si>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</si>
  <si>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</si>
  <si>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</si>
  <si>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</si>
  <si>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</si>
  <si>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</si>
  <si>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</si>
  <si>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</si>
  <si>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</si>
  <si>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</si>
  <si>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</si>
  <si>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</si>
  <si>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</si>
  <si>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</si>
  <si>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</si>
  <si>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</si>
  <si>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</si>
  <si>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</si>
  <si>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</si>
  <si>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</si>
  <si>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</si>
  <si>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</si>
  <si>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</si>
  <si>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</si>
  <si>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</si>
  <si>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</si>
  <si>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</si>
  <si>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</si>
  <si>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</si>
  <si>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</si>
  <si>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</si>
  <si>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</si>
  <si>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</si>
  <si>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</si>
  <si>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</si>
  <si>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</si>
  <si>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</si>
  <si>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</si>
  <si>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</si>
  <si>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</si>
  <si>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</si>
  <si>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</si>
  <si>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</si>
  <si>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</si>
  <si>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</si>
  <si>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</si>
  <si>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</si>
  <si>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</si>
  <si>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</si>
  <si>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</si>
  <si>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</si>
  <si>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</si>
  <si>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</si>
  <si>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</si>
  <si>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</si>
  <si>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</si>
  <si>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</si>
  <si>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</si>
  <si>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</si>
  <si>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</si>
  <si>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</si>
  <si>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</si>
  <si>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</si>
  <si>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</si>
  <si>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</si>
  <si>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</si>
  <si>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</si>
  <si>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</si>
  <si>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</si>
  <si>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</si>
  <si>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</si>
  <si>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</si>
  <si>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</si>
  <si>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</si>
  <si>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</si>
  <si>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</si>
  <si>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</si>
  <si>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</si>
  <si>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</si>
  <si>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</si>
  <si>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</si>
  <si>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</si>
  <si>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</si>
  <si>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</si>
  <si>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</si>
  <si>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</si>
  <si>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</si>
  <si>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</si>
  <si>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</si>
  <si>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</si>
  <si>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</si>
  <si>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</si>
  <si>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</si>
  <si>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</si>
  <si>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</si>
  <si>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</si>
  <si>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</si>
  <si>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</si>
  <si>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</si>
  <si>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</si>
  <si>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</si>
  <si>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</si>
  <si>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</si>
  <si>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</si>
  <si>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</si>
  <si>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</si>
  <si>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</si>
  <si>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</si>
  <si>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</si>
  <si>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</si>
  <si>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</si>
  <si>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</si>
  <si>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</si>
  <si>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</si>
  <si>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</si>
  <si>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</si>
  <si>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</si>
  <si>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</si>
  <si>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</si>
  <si>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</si>
  <si>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</si>
  <si>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</si>
  <si>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</si>
  <si>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</si>
  <si>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</si>
  <si>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</si>
  <si>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</si>
  <si>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</si>
  <si>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</si>
  <si>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</si>
  <si>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</si>
  <si>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</si>
  <si>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</si>
  <si>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</si>
  <si>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</si>
  <si>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</si>
  <si>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</si>
  <si>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</si>
  <si>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</si>
  <si>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</si>
  <si>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</si>
  <si>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</si>
  <si>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</si>
  <si>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</si>
  <si>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</si>
  <si>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</si>
  <si>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</si>
  <si>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</si>
  <si>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</si>
  <si>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</si>
  <si>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</si>
  <si>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</si>
  <si>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</si>
  <si>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</si>
  <si>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</si>
  <si>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</si>
  <si>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</si>
  <si>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</si>
  <si>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</si>
  <si>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</si>
  <si>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</si>
  <si>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</si>
  <si>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</si>
  <si>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</si>
  <si>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</si>
  <si>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</si>
  <si>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</si>
  <si>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</si>
  <si>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</si>
  <si>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</si>
  <si>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</si>
  <si>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</si>
  <si>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</si>
  <si>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</si>
  <si>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</si>
  <si>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</si>
  <si>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</si>
  <si>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</si>
  <si>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</si>
  <si>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</si>
  <si>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</si>
  <si>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</si>
  <si>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</si>
  <si>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</si>
  <si>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</si>
  <si>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</si>
  <si>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</si>
  <si>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</si>
  <si>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</si>
  <si>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</si>
  <si>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</si>
  <si>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</si>
  <si>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</si>
  <si>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</si>
  <si>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</si>
  <si>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</si>
  <si>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</si>
  <si>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</si>
  <si>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</si>
  <si>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</si>
  <si>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</si>
  <si>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</si>
  <si>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</si>
  <si>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</si>
  <si>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</si>
  <si>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</si>
  <si>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</si>
  <si>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</si>
  <si>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</si>
  <si>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</si>
  <si>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</si>
  <si>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</si>
  <si>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</si>
  <si>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</si>
  <si>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</si>
  <si>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</si>
  <si>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</si>
  <si>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</si>
  <si>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</si>
  <si>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</si>
  <si>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</si>
  <si>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</si>
  <si>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</si>
  <si>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</si>
  <si>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</si>
  <si>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</si>
  <si>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</si>
  <si>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</si>
  <si>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</si>
  <si>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</si>
  <si>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</si>
  <si>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</si>
  <si>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</si>
  <si>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</si>
  <si>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</si>
  <si>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</si>
  <si>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</si>
  <si>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</si>
  <si>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</si>
  <si>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</si>
  <si>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</si>
  <si>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</si>
  <si>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</si>
  <si>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</si>
  <si>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</si>
  <si>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</si>
  <si>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</si>
  <si>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</si>
  <si>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</si>
  <si>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</si>
  <si>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</si>
  <si>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</si>
  <si>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</si>
  <si>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</si>
  <si>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</si>
  <si>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</si>
  <si>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</si>
  <si>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</si>
  <si>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</si>
  <si>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</si>
  <si>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</si>
  <si>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</si>
  <si>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</si>
  <si>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</si>
  <si>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</si>
  <si>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</si>
  <si>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</si>
  <si>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</si>
  <si>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</si>
  <si>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</si>
  <si>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</si>
  <si>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</si>
  <si>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</si>
  <si>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</si>
  <si>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</si>
  <si>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</si>
  <si>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</si>
  <si>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</si>
  <si>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</si>
  <si>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</si>
  <si>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</si>
  <si>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</si>
  <si>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</si>
  <si>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</si>
  <si>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</si>
  <si>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</si>
  <si>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</si>
  <si>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</si>
  <si>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</si>
  <si>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</si>
  <si>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</si>
  <si>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</si>
  <si>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</si>
  <si>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</si>
  <si>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</si>
  <si>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</si>
  <si>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</si>
  <si>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</si>
  <si>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</si>
  <si>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</si>
  <si>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</si>
  <si>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</si>
  <si>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</si>
  <si>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</si>
  <si>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</si>
  <si>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</si>
  <si>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</si>
  <si>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</si>
  <si>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</si>
  <si>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</si>
  <si>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</si>
  <si>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</si>
  <si>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</si>
  <si>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</si>
  <si>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</si>
  <si>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</si>
  <si>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</si>
  <si>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</si>
  <si>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</si>
  <si>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</si>
  <si>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</si>
  <si>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</si>
  <si>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</si>
  <si>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</si>
  <si>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</si>
  <si>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</si>
  <si>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</si>
  <si>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</si>
  <si>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</si>
  <si>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</si>
  <si>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</si>
  <si>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</si>
  <si>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</si>
  <si>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</si>
  <si>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</si>
  <si>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</si>
  <si>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</si>
  <si>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</si>
  <si>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</si>
  <si>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</si>
  <si>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</si>
  <si>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</si>
  <si>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</si>
  <si>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</si>
  <si>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</si>
  <si>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</si>
  <si>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</si>
  <si>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</si>
  <si>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</si>
  <si>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</si>
  <si>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</si>
  <si>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</si>
  <si>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</si>
  <si>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</si>
  <si>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</si>
  <si>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</si>
  <si>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</si>
  <si>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</si>
  <si>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</si>
  <si>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</si>
  <si>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</si>
  <si>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</si>
  <si>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</si>
  <si>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</si>
  <si>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</si>
  <si>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</si>
  <si>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</si>
  <si>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</si>
  <si>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</si>
  <si>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</si>
  <si>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</si>
  <si>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</si>
  <si>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</si>
  <si>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</si>
  <si>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</si>
  <si>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</si>
  <si>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</si>
  <si>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</si>
  <si>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</si>
  <si>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</si>
  <si>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</si>
  <si>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</si>
  <si>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</si>
  <si>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</si>
  <si>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</si>
  <si>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</si>
  <si>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</si>
  <si>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</si>
  <si>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</si>
  <si>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</si>
  <si>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</si>
  <si>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</si>
  <si>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</si>
  <si>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</si>
  <si>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</si>
  <si>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</si>
  <si>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</si>
  <si>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</si>
  <si>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</si>
  <si>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</si>
  <si>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</si>
  <si>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</si>
  <si>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</si>
  <si>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</si>
  <si>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</si>
  <si>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</si>
  <si>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</si>
  <si>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</si>
  <si>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</si>
  <si>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</si>
  <si>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</si>
  <si>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</si>
  <si>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</si>
  <si>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</si>
  <si>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</si>
  <si>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</si>
  <si>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</si>
  <si>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</si>
  <si>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</si>
  <si>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</si>
  <si>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</si>
  <si>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</si>
  <si>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</si>
  <si>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</si>
  <si>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</si>
  <si>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</si>
  <si>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</si>
  <si>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</si>
  <si>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</si>
  <si>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</si>
  <si>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</si>
  <si>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</si>
  <si>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</si>
  <si>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</si>
  <si>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</si>
  <si>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</si>
  <si>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</si>
  <si>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</si>
  <si>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</si>
  <si>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</si>
  <si>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</si>
  <si>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</si>
  <si>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</si>
  <si>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</si>
  <si>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</si>
  <si>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</si>
  <si>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</si>
  <si>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</si>
  <si>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</si>
  <si>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</si>
  <si>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</si>
  <si>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</si>
  <si>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</si>
  <si>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</si>
  <si>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</si>
  <si>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</si>
  <si>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</si>
  <si>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</si>
  <si>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</si>
  <si>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</si>
  <si>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</si>
  <si>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</si>
  <si>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</si>
  <si>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</si>
  <si>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</si>
  <si>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</si>
  <si>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</si>
  <si>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</si>
  <si>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</si>
  <si>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</si>
  <si>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</si>
  <si>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</si>
  <si>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</si>
  <si>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</si>
  <si>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</si>
  <si>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</si>
  <si>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</si>
  <si>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</si>
  <si>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</si>
  <si>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</si>
  <si>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</si>
  <si>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</si>
  <si>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</si>
  <si>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</si>
  <si>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</si>
  <si>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</si>
  <si>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</si>
  <si>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</si>
  <si>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</si>
  <si>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</si>
  <si>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</si>
  <si>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</si>
  <si>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</si>
  <si>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</si>
  <si>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</si>
  <si>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</si>
  <si>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</si>
  <si>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</si>
  <si>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</si>
  <si>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</si>
  <si>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</si>
  <si>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</si>
  <si>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</si>
  <si>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</si>
  <si>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</si>
  <si>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</si>
  <si>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</si>
  <si>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</si>
  <si>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</si>
  <si>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</si>
  <si>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</si>
  <si>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</si>
  <si>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</si>
  <si>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</si>
  <si>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</si>
  <si>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</si>
  <si>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</si>
  <si>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</si>
  <si>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</si>
  <si>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</si>
  <si>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</si>
  <si>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</si>
  <si>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</si>
  <si>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</si>
  <si>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</si>
  <si>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</si>
  <si>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</si>
  <si>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</si>
  <si>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</si>
  <si>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</si>
  <si>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</si>
  <si>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</si>
  <si>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</si>
  <si>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</si>
  <si>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</si>
  <si>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</si>
  <si>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</si>
  <si>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</si>
  <si>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</si>
  <si>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</si>
  <si>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</si>
  <si>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</si>
  <si>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</si>
  <si>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</si>
  <si>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</si>
  <si>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</si>
  <si>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</si>
  <si>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</si>
  <si>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</si>
  <si>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</si>
  <si>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</si>
  <si>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</si>
  <si>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</si>
  <si>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</si>
  <si>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</si>
  <si>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</si>
  <si>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</si>
  <si>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</si>
  <si>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</si>
  <si>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</si>
  <si>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</si>
  <si>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</si>
  <si>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</si>
  <si>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</si>
  <si>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</si>
  <si>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</si>
  <si>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</si>
  <si>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</si>
  <si>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</si>
  <si>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</si>
  <si>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</si>
  <si>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</si>
  <si>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</si>
  <si>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</si>
  <si>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</si>
  <si>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</si>
  <si>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</si>
  <si>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</si>
  <si>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</si>
  <si>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</si>
  <si>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</si>
  <si>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</si>
  <si>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</si>
  <si>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</si>
  <si>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</si>
  <si>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</si>
  <si>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</si>
  <si>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</si>
  <si>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</si>
  <si>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</si>
  <si>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</si>
  <si>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</si>
  <si>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</si>
  <si>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</si>
  <si>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</si>
  <si>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</si>
  <si>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</si>
  <si>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</si>
  <si>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</si>
  <si>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</si>
  <si>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</si>
  <si>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</si>
  <si>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</si>
  <si>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</si>
  <si>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</si>
  <si>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</si>
  <si>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</si>
  <si>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</si>
  <si>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</si>
  <si>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</si>
  <si>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</si>
  <si>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</si>
  <si>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</si>
  <si>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</si>
  <si>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</si>
  <si>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</si>
  <si>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</si>
  <si>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</si>
  <si>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</si>
  <si>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</si>
  <si>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</si>
  <si>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</si>
  <si>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</si>
  <si>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</si>
  <si>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</si>
  <si>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</si>
  <si>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</si>
  <si>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</si>
  <si>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</si>
  <si>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</si>
  <si>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</si>
  <si>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</si>
  <si>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</si>
  <si>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</si>
  <si>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</si>
  <si>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</si>
  <si>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</si>
  <si>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</si>
  <si>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</si>
  <si>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</si>
  <si>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</si>
  <si>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</si>
  <si>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</si>
  <si>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</si>
  <si>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</si>
  <si>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</si>
  <si>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</si>
  <si>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</si>
  <si>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</si>
  <si>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</si>
  <si>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</si>
  <si>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</si>
  <si>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</si>
  <si>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</si>
  <si>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</si>
  <si>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</si>
  <si>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</si>
  <si>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</si>
  <si>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</si>
  <si>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</si>
  <si>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</si>
  <si>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</si>
  <si>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</si>
  <si>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</si>
  <si>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</si>
  <si>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</si>
  <si>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</si>
  <si>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</si>
  <si>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</si>
  <si>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</si>
  <si>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</si>
  <si>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</si>
  <si>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</si>
  <si>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</si>
  <si>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</si>
  <si>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</si>
  <si>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</si>
  <si>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</si>
  <si>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</si>
  <si>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</si>
  <si>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</si>
  <si>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</si>
  <si>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</si>
  <si>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</si>
  <si>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</si>
  <si>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</si>
  <si>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</si>
  <si>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</si>
  <si>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</si>
  <si>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</si>
  <si>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</si>
  <si>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</si>
  <si>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</si>
  <si>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</si>
  <si>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</si>
  <si>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</si>
  <si>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</si>
  <si>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</si>
  <si>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</si>
  <si>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</si>
  <si>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</si>
  <si>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</si>
  <si>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</si>
  <si>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</si>
  <si>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</si>
  <si>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</si>
  <si>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</si>
  <si>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</si>
  <si>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</si>
  <si>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</si>
  <si>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</si>
  <si>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</si>
  <si>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</si>
  <si>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</si>
  <si>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</si>
  <si>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</si>
  <si>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</si>
  <si>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</si>
  <si>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</si>
  <si>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</si>
  <si>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</si>
  <si>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</si>
  <si>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</si>
  <si>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</si>
  <si>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</si>
  <si>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</si>
  <si>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</si>
  <si>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</si>
  <si>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</si>
  <si>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</si>
  <si>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</si>
  <si>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</si>
  <si>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</si>
  <si>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</si>
  <si>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</si>
  <si>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</si>
  <si>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</si>
  <si>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</si>
  <si>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</si>
  <si>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</si>
  <si>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</si>
  <si>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</si>
  <si>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</si>
  <si>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</si>
  <si>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</si>
  <si>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</si>
  <si>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</si>
  <si>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</si>
  <si>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</si>
  <si>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</si>
  <si>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</si>
  <si>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</si>
  <si>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</si>
  <si>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</si>
  <si>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</si>
  <si>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</si>
  <si>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</si>
  <si>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</si>
  <si>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</si>
  <si>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</si>
  <si>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</si>
  <si>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</si>
  <si>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</si>
  <si>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</si>
  <si>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</si>
  <si>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</si>
  <si>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</si>
  <si>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</si>
  <si>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</si>
  <si>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</si>
  <si>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</si>
  <si>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</si>
  <si>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</si>
  <si>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</si>
  <si>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</si>
  <si>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</si>
  <si>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</si>
  <si>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</si>
  <si>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</si>
  <si>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</si>
  <si>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</si>
  <si>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</si>
  <si>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</si>
  <si>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</si>
  <si>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</si>
  <si>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</si>
  <si>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</si>
  <si>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</si>
  <si>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</si>
  <si>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</si>
  <si>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</si>
  <si>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</si>
  <si>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</si>
  <si>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</si>
  <si>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</si>
  <si>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</si>
  <si>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</si>
  <si>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</si>
  <si>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</si>
  <si>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</si>
  <si>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</si>
  <si>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</si>
  <si>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</si>
  <si>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</si>
  <si>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</si>
  <si>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</si>
  <si>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</si>
  <si>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</si>
  <si>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</si>
  <si>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</si>
  <si>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</si>
  <si>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</si>
  <si>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</si>
  <si>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</si>
  <si>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</si>
  <si>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</si>
  <si>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</si>
  <si>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</si>
  <si>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</si>
  <si>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</si>
  <si>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</si>
  <si>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</si>
  <si>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</si>
  <si>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</si>
  <si>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</si>
  <si>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</si>
  <si>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</si>
  <si>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</si>
  <si>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</si>
  <si>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</si>
  <si>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</si>
  <si>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</si>
  <si>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</si>
  <si>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</si>
  <si>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</si>
  <si>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</si>
  <si>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</si>
  <si>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</si>
  <si>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</si>
  <si>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</si>
  <si>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</si>
  <si>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</si>
  <si>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</si>
  <si>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</si>
  <si>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</si>
  <si>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</si>
  <si>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</si>
  <si>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</si>
  <si>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</si>
  <si>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</si>
  <si>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</si>
  <si>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</si>
  <si>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</si>
  <si>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</si>
  <si>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</si>
  <si>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</si>
  <si>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</si>
  <si>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</si>
  <si>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</si>
  <si>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</si>
  <si>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</si>
  <si>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</si>
  <si>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</si>
  <si>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</si>
  <si>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</si>
  <si>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</si>
  <si>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</si>
  <si>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</si>
  <si>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</si>
  <si>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</si>
  <si>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</si>
  <si>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</si>
  <si>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</si>
  <si>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</si>
  <si>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</si>
  <si>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</si>
  <si>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</si>
  <si>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</si>
  <si>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</si>
  <si>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</si>
  <si>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</si>
  <si>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</si>
  <si>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</si>
  <si>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</si>
  <si>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</si>
  <si>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</si>
  <si>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</si>
  <si>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</si>
  <si>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</si>
  <si>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</si>
  <si>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</si>
  <si>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</si>
  <si>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</si>
  <si>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</si>
  <si>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</si>
  <si>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</si>
  <si>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</si>
  <si>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</si>
  <si>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</si>
  <si>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</si>
  <si>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</si>
  <si>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</si>
  <si>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</si>
  <si>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</si>
  <si>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</si>
  <si>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</si>
  <si>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</si>
  <si>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</si>
  <si>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</si>
  <si>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</si>
  <si>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</si>
  <si>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</si>
  <si>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</si>
  <si>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</si>
  <si>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</si>
  <si>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</si>
  <si>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</si>
  <si>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</si>
  <si>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</si>
  <si>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</si>
  <si>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</si>
  <si>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</si>
  <si>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</si>
  <si>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</si>
  <si>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</si>
  <si>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</si>
  <si>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</si>
  <si>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</si>
  <si>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</si>
  <si>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</si>
  <si>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</si>
  <si>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</si>
  <si>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</si>
  <si>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</si>
  <si>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</si>
  <si>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</si>
  <si>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</si>
  <si>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</si>
  <si>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</si>
  <si>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</si>
  <si>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</si>
  <si>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</si>
  <si>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</si>
  <si>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</si>
  <si>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</si>
  <si>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</si>
  <si>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</si>
  <si>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</si>
  <si>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</si>
  <si>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</si>
  <si>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</si>
  <si>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</si>
  <si>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</si>
  <si>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</si>
  <si>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</si>
  <si>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</si>
  <si>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</si>
  <si>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</si>
  <si>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</si>
  <si>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</si>
  <si>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</si>
  <si>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</si>
  <si>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</si>
  <si>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</si>
  <si>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</si>
  <si>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</si>
  <si>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</si>
  <si>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</si>
  <si>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</si>
  <si>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</si>
  <si>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</si>
  <si>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</si>
  <si>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</si>
  <si>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</si>
  <si>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</si>
  <si>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</si>
  <si>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</si>
  <si>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</si>
  <si>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</si>
  <si>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</si>
  <si>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</si>
  <si>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</si>
  <si>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</si>
  <si>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</si>
  <si>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</si>
  <si>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</si>
  <si>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</si>
  <si>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</si>
  <si>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</si>
  <si>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</si>
  <si>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</si>
  <si>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</si>
  <si>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</si>
  <si>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</si>
  <si>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</si>
  <si>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</si>
  <si>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</si>
  <si>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</si>
  <si>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</si>
  <si>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</si>
  <si>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</si>
  <si>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</si>
  <si>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</si>
  <si>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</si>
  <si>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</si>
  <si>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</si>
  <si>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</si>
  <si>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</si>
  <si>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</si>
  <si>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</si>
  <si>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</si>
  <si>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</si>
  <si>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</si>
  <si>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</si>
  <si>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</si>
  <si>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</si>
  <si>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</si>
  <si>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</si>
  <si>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</si>
  <si>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</si>
  <si>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</si>
  <si>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</si>
  <si>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</si>
  <si>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</si>
  <si>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</si>
  <si>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</si>
  <si>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</si>
  <si>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</si>
  <si>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</si>
  <si>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</si>
  <si>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</si>
  <si>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</si>
  <si>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</si>
  <si>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</si>
  <si>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</si>
  <si>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</si>
  <si>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</si>
  <si>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</si>
  <si>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</si>
  <si>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</si>
  <si>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</si>
  <si>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</si>
  <si>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</si>
  <si>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</si>
  <si>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</si>
  <si>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</si>
  <si>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</si>
  <si>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</si>
  <si>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</si>
  <si>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</si>
  <si>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</si>
  <si>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</si>
  <si>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</si>
  <si>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</si>
  <si>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</si>
  <si>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</si>
  <si>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</si>
  <si>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</si>
  <si>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</si>
  <si>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</si>
  <si>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</si>
  <si>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</si>
  <si>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</si>
  <si>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</si>
  <si>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</si>
  <si>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</si>
  <si>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</si>
  <si>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</si>
  <si>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</si>
  <si>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</si>
  <si>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</si>
  <si>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</si>
  <si>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</si>
  <si>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</si>
  <si>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</si>
  <si>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</si>
  <si>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</si>
  <si>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</si>
  <si>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</si>
  <si>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</si>
  <si>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</si>
  <si>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</si>
  <si>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</si>
  <si>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</si>
  <si>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</si>
  <si>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</si>
  <si>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</si>
  <si>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</si>
  <si>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</si>
  <si>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</si>
  <si>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</si>
  <si>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</si>
  <si>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</si>
  <si>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</si>
  <si>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</si>
  <si>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</si>
  <si>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</si>
  <si>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</si>
  <si>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</si>
  <si>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</si>
  <si>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</si>
  <si>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</si>
  <si>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</si>
  <si>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</si>
  <si>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</si>
  <si>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</si>
  <si>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</si>
  <si>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</si>
  <si>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</si>
  <si>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</si>
  <si>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</si>
  <si>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</si>
  <si>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</si>
  <si>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</si>
  <si>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</si>
  <si>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</si>
  <si>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</si>
  <si>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</si>
  <si>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</si>
  <si>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</si>
  <si>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</si>
  <si>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</si>
  <si>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</si>
  <si>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</si>
  <si>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</si>
  <si>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</si>
  <si>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</si>
  <si>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</si>
  <si>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</si>
  <si>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</si>
  <si>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</si>
  <si>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</si>
  <si>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</si>
  <si>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</si>
  <si>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</si>
  <si>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</si>
  <si>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</si>
  <si>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</si>
  <si>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</si>
  <si>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</si>
  <si>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</si>
  <si>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</si>
  <si>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</si>
  <si>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</si>
  <si>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</si>
  <si>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</si>
  <si>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</si>
  <si>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</si>
  <si>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</si>
  <si>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</si>
  <si>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</si>
  <si>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</si>
  <si>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</si>
  <si>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</si>
  <si>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</si>
  <si>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</si>
  <si>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</si>
  <si>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</si>
  <si>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</si>
  <si>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</si>
  <si>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</si>
  <si>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</si>
  <si>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</si>
  <si>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</si>
  <si>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</si>
  <si>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</si>
  <si>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</si>
  <si>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</si>
  <si>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</si>
  <si>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</si>
  <si>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</si>
  <si>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</si>
  <si>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</si>
  <si>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</si>
  <si>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</si>
  <si>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</si>
  <si>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</si>
  <si>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</si>
  <si>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</si>
  <si>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</si>
  <si>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</si>
  <si>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</si>
  <si>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</si>
  <si>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</si>
  <si>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</si>
  <si>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</si>
  <si>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</si>
  <si>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</si>
  <si>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</si>
  <si>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</si>
  <si>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</si>
  <si>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</si>
  <si>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</si>
  <si>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</si>
  <si>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</si>
  <si>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</si>
  <si>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</si>
  <si>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</si>
  <si>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</si>
  <si>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</si>
  <si>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</si>
  <si>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</si>
  <si>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</si>
  <si>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</si>
  <si>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</si>
  <si>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</si>
  <si>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</si>
  <si>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</si>
  <si>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</si>
  <si>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</si>
  <si>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</si>
  <si>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</si>
  <si>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</si>
  <si>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</si>
  <si>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</si>
  <si>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</si>
  <si>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</si>
  <si>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</si>
  <si>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</si>
  <si>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</si>
  <si>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</si>
  <si>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</si>
  <si>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</si>
  <si>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</si>
  <si>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</si>
  <si>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</si>
  <si>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</si>
  <si>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</si>
  <si>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</si>
  <si>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</si>
  <si>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</si>
  <si>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</si>
  <si>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</si>
  <si>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</si>
  <si>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</si>
  <si>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</si>
  <si>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</si>
  <si>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</si>
  <si>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</si>
  <si>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</si>
  <si>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</si>
  <si>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</si>
  <si>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</si>
  <si>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</si>
  <si>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</si>
  <si>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</si>
  <si>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</si>
  <si>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</si>
  <si>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</si>
  <si>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</si>
  <si>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</si>
  <si>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</si>
  <si>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</si>
  <si>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</si>
  <si>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</si>
  <si>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</si>
  <si>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</si>
  <si>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</si>
  <si>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</si>
  <si>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</si>
  <si>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</si>
  <si>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</si>
  <si>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</si>
  <si>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</si>
  <si>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</si>
  <si>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</si>
  <si>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</si>
  <si>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</si>
  <si>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</si>
  <si>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</si>
  <si>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</si>
  <si>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</si>
  <si>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</si>
  <si>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</si>
  <si>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</si>
  <si>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</si>
  <si>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</si>
  <si>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</si>
  <si>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</si>
  <si>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</si>
  <si>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</si>
  <si>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</si>
  <si>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</si>
  <si>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</si>
  <si>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</si>
  <si>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</si>
  <si>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</si>
  <si>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</si>
  <si>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</si>
  <si>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</si>
  <si>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</si>
  <si>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</si>
  <si>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</si>
  <si>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</si>
  <si>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</si>
  <si>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</si>
  <si>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</si>
  <si>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</si>
  <si>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</si>
  <si>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</si>
  <si>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</si>
  <si>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</si>
  <si>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</si>
  <si>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</si>
  <si>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</si>
  <si>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</si>
  <si>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</si>
  <si>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</si>
  <si>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</si>
  <si>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</si>
  <si>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</si>
  <si>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</si>
  <si>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</si>
  <si>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</si>
  <si>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</si>
  <si>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</si>
  <si>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</si>
  <si>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</si>
  <si>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</si>
  <si>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</si>
  <si>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</si>
  <si>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</si>
  <si>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</si>
  <si>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</si>
  <si>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</si>
  <si>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</si>
  <si>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</si>
  <si>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</si>
  <si>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</si>
  <si>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</si>
  <si>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</si>
  <si>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</si>
  <si>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</si>
  <si>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</si>
  <si>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</si>
  <si>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</si>
  <si>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</si>
  <si>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</si>
  <si>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</si>
  <si>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</si>
  <si>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</si>
  <si>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</si>
  <si>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</si>
  <si>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</si>
  <si>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</si>
  <si>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</si>
  <si>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</si>
  <si>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</si>
  <si>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</si>
  <si>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</si>
  <si>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</si>
  <si>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</si>
  <si>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</si>
  <si>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</si>
  <si>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</si>
  <si>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</si>
  <si>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</si>
  <si>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</si>
  <si>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</si>
  <si>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</si>
  <si>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</si>
  <si>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</si>
  <si>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</si>
  <si>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</si>
  <si>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</si>
  <si>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</si>
  <si>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</si>
  <si>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</si>
  <si>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</si>
  <si>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</si>
  <si>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</si>
  <si>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</si>
  <si>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</si>
  <si>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</si>
  <si>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</si>
  <si>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</si>
  <si>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</si>
  <si>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</si>
  <si>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</si>
  <si>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</si>
  <si>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</si>
  <si>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</si>
  <si>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</si>
  <si>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</si>
  <si>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</si>
  <si>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</si>
  <si>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</si>
  <si>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</si>
  <si>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</si>
  <si>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</si>
  <si>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</si>
  <si>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</si>
  <si>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</si>
  <si>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</si>
  <si>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</si>
  <si>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</si>
  <si>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</si>
  <si>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</si>
  <si>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</si>
  <si>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</si>
  <si>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</si>
  <si>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</si>
  <si>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</si>
  <si>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</si>
  <si>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</si>
  <si>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</si>
  <si>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</si>
  <si>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</si>
  <si>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</si>
  <si>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</si>
  <si>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</si>
  <si>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</si>
  <si>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</si>
  <si>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</si>
  <si>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</si>
  <si>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</si>
  <si>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</si>
  <si>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</si>
  <si>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</si>
  <si>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</si>
  <si>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</si>
  <si>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</si>
  <si>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</si>
  <si>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</si>
  <si>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</si>
  <si>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</si>
  <si>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</si>
  <si>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</si>
  <si>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</si>
  <si>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</si>
  <si>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</si>
  <si>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</si>
  <si>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</si>
  <si>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</si>
  <si>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</si>
  <si>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</si>
  <si>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</si>
  <si>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</si>
  <si>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</si>
  <si>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</si>
  <si>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</si>
  <si>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</si>
  <si>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</si>
  <si>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</si>
  <si>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</si>
  <si>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</si>
  <si>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</si>
  <si>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</si>
  <si>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</si>
  <si>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</si>
  <si>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</si>
  <si>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</si>
  <si>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</si>
  <si>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</si>
  <si>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</si>
  <si>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</si>
  <si>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</si>
  <si>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</si>
  <si>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</si>
  <si>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</si>
  <si>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</si>
  <si>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</si>
  <si>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</si>
  <si>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</si>
  <si>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</si>
  <si>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</si>
  <si>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</si>
  <si>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</si>
  <si>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</si>
  <si>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</si>
  <si>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</si>
  <si>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</si>
  <si>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</si>
  <si>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</si>
  <si>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</si>
  <si>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</si>
  <si>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</si>
  <si>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</si>
  <si>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</si>
  <si>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</si>
  <si>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</si>
  <si>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</si>
  <si>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</si>
  <si>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</si>
  <si>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</si>
  <si>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</si>
  <si>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</si>
  <si>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</si>
  <si>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</si>
  <si>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</si>
  <si>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</si>
  <si>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</si>
  <si>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</si>
  <si>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</si>
  <si>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</si>
  <si>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</si>
  <si>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</si>
  <si>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</si>
  <si>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</si>
  <si>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</si>
  <si>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</si>
  <si>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</si>
  <si>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</si>
  <si>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</si>
  <si>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</si>
  <si>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</si>
  <si>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</si>
  <si>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</si>
  <si>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</si>
  <si>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</si>
  <si>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</si>
  <si>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</si>
  <si>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</si>
  <si>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</si>
  <si>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</si>
  <si>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</si>
  <si>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</si>
  <si>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</si>
  <si>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</si>
  <si>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</si>
  <si>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</si>
  <si>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</si>
  <si>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</si>
  <si>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</si>
  <si>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</si>
  <si>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</si>
  <si>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</si>
  <si>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</si>
  <si>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</si>
  <si>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</si>
  <si>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</si>
  <si>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</si>
  <si>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</si>
  <si>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</si>
  <si>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</si>
  <si>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</si>
  <si>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</si>
  <si>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</si>
  <si>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</si>
  <si>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</si>
  <si>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</si>
  <si>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</si>
  <si>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</si>
  <si>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</si>
  <si>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</si>
  <si>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</si>
  <si>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</si>
  <si>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</si>
  <si>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</si>
  <si>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</si>
  <si>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</si>
  <si>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</si>
  <si>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</si>
  <si>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</si>
  <si>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</si>
  <si>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</si>
  <si>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</si>
  <si>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</si>
  <si>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</si>
  <si>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</si>
  <si>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</si>
  <si>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</si>
  <si>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</si>
  <si>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</si>
  <si>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</si>
  <si>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</si>
  <si>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</si>
  <si>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</si>
  <si>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</si>
  <si>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</si>
  <si>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</si>
  <si>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</si>
  <si>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</si>
  <si>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</si>
  <si>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</si>
  <si>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</si>
  <si>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</si>
  <si>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</si>
  <si>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</si>
  <si>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</si>
  <si>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</si>
  <si>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</si>
  <si>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</si>
  <si>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</si>
  <si>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</si>
  <si>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</si>
  <si>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</si>
  <si>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</si>
  <si>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</si>
  <si>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</si>
  <si>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</si>
  <si>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</si>
  <si>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</si>
  <si>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</si>
  <si>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</si>
  <si>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</si>
  <si>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</si>
  <si>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</si>
  <si>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</si>
  <si>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</si>
  <si>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</si>
  <si>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</si>
  <si>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</si>
  <si>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</si>
  <si>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</si>
  <si>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</si>
  <si>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</si>
  <si>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</si>
  <si>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</si>
  <si>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</si>
  <si>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</si>
  <si>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</si>
  <si>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</si>
  <si>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</si>
  <si>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</si>
  <si>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</si>
  <si>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</si>
  <si>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</si>
  <si>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</si>
  <si>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</si>
  <si>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</si>
  <si>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</si>
  <si>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</si>
  <si>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</si>
  <si>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</si>
  <si>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</si>
  <si>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</si>
  <si>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</si>
  <si>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</si>
  <si>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</si>
  <si>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</si>
  <si>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</si>
  <si>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</si>
  <si>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</si>
  <si>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</si>
  <si>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</si>
  <si>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</si>
  <si>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</si>
  <si>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</si>
  <si>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</si>
  <si>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</si>
  <si>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</si>
  <si>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</si>
  <si>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</si>
  <si>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</si>
  <si>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</si>
  <si>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</si>
  <si>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</si>
  <si>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</si>
  <si>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</si>
  <si>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</si>
  <si>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</si>
  <si>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</si>
  <si>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</si>
  <si>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</si>
  <si>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</si>
  <si>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</si>
  <si>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</si>
  <si>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</si>
  <si>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</si>
  <si>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</si>
  <si>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</si>
  <si>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</si>
  <si>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</si>
  <si>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</si>
  <si>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</si>
  <si>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</si>
  <si>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</si>
  <si>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</si>
  <si>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</si>
  <si>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</si>
  <si>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</si>
  <si>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</si>
  <si>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</si>
  <si>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</si>
  <si>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</si>
  <si>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</si>
  <si>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</si>
  <si>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</si>
  <si>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</si>
  <si>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</si>
  <si>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</si>
  <si>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</si>
  <si>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</si>
  <si>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</si>
  <si>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</si>
  <si>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</si>
  <si>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</si>
  <si>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</si>
  <si>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</si>
  <si>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</si>
  <si>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</si>
  <si>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</si>
  <si>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</si>
  <si>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</si>
  <si>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</si>
  <si>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</si>
  <si>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</si>
  <si>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</si>
  <si>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</si>
  <si>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</si>
  <si>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</si>
  <si>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</si>
  <si>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</si>
  <si>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</si>
  <si>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</si>
  <si>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</si>
  <si>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</si>
  <si>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</si>
  <si>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</si>
  <si>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</si>
  <si>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</si>
  <si>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</si>
  <si>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</si>
  <si>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</si>
  <si>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</si>
  <si>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</si>
  <si>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</si>
  <si>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</si>
  <si>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</si>
  <si>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</si>
  <si>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</si>
  <si>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</si>
  <si>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</si>
  <si>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</si>
  <si>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</si>
  <si>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</si>
  <si>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</si>
  <si>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</si>
  <si>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</si>
  <si>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</si>
  <si>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</si>
  <si>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</si>
  <si>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</si>
  <si>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</si>
  <si>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</si>
  <si>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</si>
  <si>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</si>
  <si>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</si>
  <si>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</si>
  <si>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</si>
  <si>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</si>
  <si>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</si>
  <si>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</si>
  <si>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</si>
  <si>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</si>
  <si>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</si>
  <si>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</si>
  <si>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</si>
  <si>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</si>
  <si>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</si>
  <si>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</si>
  <si>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</si>
  <si>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</si>
  <si>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</si>
  <si>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</si>
  <si>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</si>
  <si>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</si>
  <si>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</si>
  <si>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</si>
  <si>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</si>
  <si>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</si>
  <si>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</si>
  <si>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</si>
  <si>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</si>
  <si>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</si>
  <si>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</si>
  <si>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</si>
  <si>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</si>
  <si>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</si>
  <si>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</si>
  <si>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</si>
  <si>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</si>
  <si>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</si>
  <si>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</si>
  <si>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</si>
  <si>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</si>
  <si>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</si>
  <si>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</si>
  <si>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</si>
  <si>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</si>
  <si>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</si>
  <si>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</si>
  <si>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</si>
  <si>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</si>
  <si>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</si>
  <si>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</si>
  <si>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</si>
  <si>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</si>
  <si>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</si>
  <si>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</si>
  <si>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</si>
  <si>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</si>
  <si>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</si>
  <si>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</si>
  <si>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</si>
  <si>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</si>
  <si>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</si>
  <si>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</si>
  <si>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</si>
  <si>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</si>
  <si>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</si>
  <si>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</si>
  <si>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</si>
  <si>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</si>
  <si>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</si>
  <si>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</si>
  <si>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</si>
  <si>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</si>
  <si>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</si>
  <si>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</si>
  <si>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</si>
  <si>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</si>
  <si>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</si>
  <si>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</si>
  <si>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</si>
  <si>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</si>
  <si>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</si>
  <si>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</si>
  <si>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</si>
  <si>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</si>
  <si>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</si>
  <si>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</si>
  <si>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</si>
  <si>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</si>
  <si>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</si>
  <si>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</si>
  <si>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</si>
  <si>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</si>
  <si>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</si>
  <si>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</si>
  <si>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</si>
  <si>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</si>
  <si>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</si>
  <si>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</si>
  <si>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</si>
  <si>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</si>
  <si>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</si>
  <si>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</si>
  <si>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</si>
  <si>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</si>
  <si>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</si>
  <si>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</si>
  <si>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</si>
  <si>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</si>
  <si>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</si>
  <si>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</si>
  <si>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</si>
  <si>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</si>
  <si>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</si>
  <si>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</si>
  <si>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</si>
  <si>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</si>
  <si>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</si>
  <si>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</si>
  <si>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</si>
  <si>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</si>
  <si>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</si>
  <si>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</si>
  <si>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</si>
  <si>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</si>
  <si>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</si>
  <si>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</si>
  <si>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</si>
  <si>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</si>
  <si>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</si>
  <si>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</si>
  <si>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</si>
  <si>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</si>
  <si>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</si>
  <si>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</si>
  <si>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</si>
  <si>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</si>
  <si>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</si>
  <si>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</si>
  <si>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</si>
  <si>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</si>
  <si>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</si>
  <si>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</si>
  <si>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</si>
  <si>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</si>
  <si>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</si>
  <si>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</si>
  <si>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</si>
  <si>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</si>
  <si>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</si>
  <si>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</si>
  <si>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</si>
  <si>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</si>
  <si>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</si>
  <si>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</si>
  <si>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</si>
  <si>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</si>
  <si>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</si>
  <si>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</si>
  <si>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</si>
  <si>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</si>
  <si>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</si>
  <si>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</si>
  <si>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</si>
  <si>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</si>
  <si>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</si>
  <si>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</si>
  <si>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</si>
  <si>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</si>
  <si>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</si>
  <si>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</si>
  <si>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</si>
  <si>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</si>
  <si>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</si>
  <si>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</si>
  <si>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</si>
  <si>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</si>
  <si>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</si>
  <si>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</si>
  <si>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</si>
  <si>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</si>
  <si>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</si>
  <si>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</si>
  <si>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</si>
  <si>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</si>
  <si>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</si>
  <si>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</si>
  <si>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</si>
  <si>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</si>
  <si>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</si>
  <si>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</si>
  <si>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</si>
  <si>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</si>
  <si>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</si>
  <si>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</si>
  <si>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</si>
  <si>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</si>
  <si>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</si>
  <si>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</si>
  <si>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</si>
  <si>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</si>
  <si>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</si>
  <si>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</si>
  <si>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</si>
  <si>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</si>
  <si>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</si>
  <si>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</si>
  <si>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</si>
  <si>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</si>
  <si>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</si>
  <si>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</si>
  <si>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</si>
  <si>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</si>
  <si>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</si>
  <si>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</si>
  <si>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</si>
  <si>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</si>
  <si>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</si>
  <si>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</si>
  <si>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</si>
  <si>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</si>
  <si>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</si>
  <si>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</si>
  <si>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</si>
  <si>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</si>
  <si>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</si>
  <si>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</si>
  <si>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</si>
  <si>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</si>
  <si>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</si>
  <si>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</si>
  <si>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</si>
  <si>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</si>
  <si>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</si>
  <si>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</si>
  <si>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</si>
  <si>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</si>
  <si>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</si>
  <si>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</si>
  <si>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</si>
  <si>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</si>
  <si>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</si>
  <si>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</si>
  <si>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</si>
  <si>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</si>
  <si>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</si>
  <si>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</si>
  <si>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</si>
  <si>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</si>
  <si>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</si>
  <si>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</si>
  <si>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</si>
  <si>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</si>
  <si>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</si>
  <si>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</si>
  <si>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</si>
  <si>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</si>
  <si>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</si>
  <si>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</si>
  <si>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</si>
  <si>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</si>
  <si>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</si>
  <si>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</si>
  <si>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</si>
  <si>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</si>
  <si>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</si>
  <si>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</si>
  <si>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</si>
  <si>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</si>
  <si>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</si>
  <si>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</si>
  <si>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</si>
  <si>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</si>
  <si>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</si>
  <si>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</si>
  <si>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</si>
  <si>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</si>
  <si>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</si>
  <si>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</si>
  <si>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</si>
  <si>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</si>
  <si>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</si>
  <si>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</si>
  <si>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</si>
  <si>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</si>
  <si>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</si>
  <si>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</si>
  <si>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</si>
  <si>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</si>
  <si>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</si>
  <si>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</si>
  <si>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</si>
  <si>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</si>
  <si>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</si>
  <si>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</si>
  <si>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</si>
  <si>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</si>
  <si>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</si>
  <si>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</si>
  <si>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</si>
  <si>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</si>
  <si>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</si>
  <si>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</si>
  <si>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</si>
  <si>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</si>
  <si>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</si>
  <si>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</si>
  <si>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</si>
  <si>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</si>
  <si>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</si>
  <si>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</si>
  <si>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</si>
  <si>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</si>
  <si>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</si>
  <si>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</si>
  <si>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</si>
  <si>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</si>
  <si>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</si>
  <si>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</si>
  <si>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</si>
  <si>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</si>
  <si>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</si>
  <si>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</si>
  <si>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</si>
  <si>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</si>
  <si>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</si>
  <si>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</si>
  <si>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</si>
  <si>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</si>
  <si>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</si>
  <si>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</si>
  <si>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</si>
  <si>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</si>
  <si>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</si>
  <si>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</si>
  <si>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</si>
  <si>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</si>
  <si>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</si>
  <si>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</si>
  <si>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</si>
  <si>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</si>
  <si>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</si>
  <si>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</si>
  <si>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</si>
  <si>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</si>
  <si>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</si>
  <si>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</si>
  <si>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</si>
  <si>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</si>
  <si>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</si>
  <si>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</si>
  <si>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</si>
  <si>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</si>
  <si>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</si>
  <si>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</si>
  <si>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</si>
  <si>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</si>
  <si>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</si>
  <si>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</si>
  <si>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</si>
  <si>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</si>
  <si>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</si>
  <si>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</si>
  <si>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</si>
  <si>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</si>
  <si>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</si>
  <si>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</si>
  <si>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</si>
  <si>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</si>
  <si>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</si>
  <si>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</si>
  <si>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</si>
  <si>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</si>
  <si>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</si>
  <si>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</si>
  <si>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</si>
  <si>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</si>
  <si>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</si>
  <si>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</si>
  <si>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</si>
  <si>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</si>
  <si>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</si>
  <si>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</si>
  <si>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</si>
  <si>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</si>
  <si>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</si>
  <si>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</si>
  <si>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</si>
  <si>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</si>
  <si>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</si>
  <si>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</si>
  <si>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</si>
  <si>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</si>
  <si>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</si>
  <si>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</si>
  <si>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</si>
  <si>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</si>
  <si>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</si>
  <si>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</si>
  <si>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</si>
  <si>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</si>
  <si>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</si>
  <si>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</si>
  <si>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</si>
  <si>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</si>
  <si>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</si>
  <si>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</si>
  <si>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</si>
  <si>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</si>
  <si>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</si>
  <si>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</si>
  <si>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</si>
  <si>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</si>
  <si>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</si>
  <si>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</si>
  <si>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</si>
  <si>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</si>
  <si>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</si>
  <si>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</si>
  <si>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</si>
  <si>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</si>
  <si>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</si>
  <si>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</si>
  <si>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</si>
  <si>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</si>
  <si>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</si>
  <si>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</si>
  <si>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</si>
  <si>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</si>
  <si>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</si>
  <si>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</si>
  <si>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</si>
  <si>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</si>
  <si>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</si>
  <si>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</si>
  <si>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</si>
  <si>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</si>
  <si>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</si>
  <si>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</si>
  <si>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</si>
  <si>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</si>
  <si>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</si>
  <si>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</si>
  <si>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</si>
  <si>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</si>
  <si>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</si>
  <si>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</si>
  <si>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</si>
  <si>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</si>
  <si>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</si>
  <si>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</si>
  <si>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</si>
  <si>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</si>
  <si>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</si>
  <si>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</si>
  <si>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</si>
  <si>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</si>
  <si>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</si>
  <si>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</si>
  <si>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</si>
  <si>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</si>
  <si>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</si>
  <si>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</si>
  <si>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</si>
  <si>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</si>
  <si>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</si>
  <si>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</si>
  <si>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</si>
  <si>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</si>
  <si>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</si>
  <si>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</si>
  <si>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</si>
  <si>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</si>
  <si>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</si>
  <si>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</si>
  <si>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</si>
  <si>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</si>
  <si>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</si>
  <si>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</si>
  <si>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</si>
  <si>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</si>
  <si>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</si>
  <si>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</si>
  <si>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</si>
  <si>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</si>
  <si>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</si>
  <si>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</si>
  <si>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</si>
  <si>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</si>
  <si>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</si>
  <si>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</si>
  <si>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</si>
  <si>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</si>
  <si>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</si>
  <si>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</si>
  <si>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</si>
  <si>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</si>
  <si>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</si>
  <si>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</si>
  <si>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</si>
  <si>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</si>
  <si>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</si>
  <si>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</si>
  <si>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</si>
  <si>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</si>
  <si>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</si>
  <si>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</si>
  <si>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</si>
  <si>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</si>
  <si>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</si>
  <si>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</si>
  <si>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</si>
  <si>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</si>
  <si>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</si>
  <si>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</si>
  <si>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</si>
  <si>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</si>
  <si>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</si>
  <si>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</si>
  <si>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</si>
  <si>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</si>
  <si>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</si>
  <si>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</si>
  <si>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</si>
  <si>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</si>
  <si>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</si>
  <si>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</si>
  <si>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</si>
  <si>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</si>
  <si>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</si>
  <si>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</si>
  <si>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</si>
  <si>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</si>
  <si>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</si>
  <si>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</si>
  <si>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</si>
  <si>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</si>
  <si>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</si>
  <si>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</si>
  <si>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</si>
  <si>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</si>
  <si>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</si>
  <si>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</si>
  <si>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</si>
  <si>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</si>
  <si>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</si>
  <si>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</si>
  <si>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</si>
  <si>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</si>
  <si>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</si>
  <si>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</si>
  <si>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</si>
  <si>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</si>
  <si>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</si>
  <si>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</si>
  <si>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</si>
  <si>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</si>
  <si>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</si>
  <si>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</si>
  <si>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</si>
  <si>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</si>
  <si>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</si>
  <si>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</si>
  <si>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</si>
  <si>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</si>
  <si>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</si>
  <si>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</si>
  <si>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</si>
  <si>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</si>
  <si>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</si>
  <si>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</si>
  <si>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</si>
  <si>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</si>
  <si>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</si>
  <si>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</si>
  <si>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</si>
  <si>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</si>
  <si>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</si>
  <si>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</si>
  <si>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</si>
  <si>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</si>
  <si>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</si>
  <si>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</si>
  <si>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</si>
  <si>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</si>
  <si>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</si>
  <si>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</si>
  <si>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</si>
  <si>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</si>
  <si>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</si>
  <si>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</si>
  <si>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</si>
  <si>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</si>
  <si>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</si>
  <si>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</si>
  <si>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</si>
  <si>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</si>
  <si>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</si>
  <si>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</si>
  <si>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</si>
  <si>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</si>
  <si>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</si>
  <si>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</si>
  <si>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</si>
  <si>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</si>
  <si>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</si>
  <si>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</si>
  <si>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</si>
  <si>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</si>
  <si>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</si>
  <si>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</si>
  <si>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</si>
  <si>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</si>
  <si>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</si>
  <si>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</si>
  <si>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</si>
  <si>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</si>
  <si>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</si>
  <si>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</si>
  <si>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</si>
  <si>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</si>
  <si>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</si>
  <si>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</si>
  <si>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</si>
  <si>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</si>
  <si>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</si>
  <si>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</si>
  <si>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</si>
  <si>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</si>
  <si>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</si>
  <si>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</si>
  <si>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</si>
  <si>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</si>
  <si>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</si>
  <si>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</si>
  <si>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</si>
  <si>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</si>
  <si>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</si>
  <si>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</si>
  <si>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</si>
  <si>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</si>
  <si>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</si>
  <si>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</si>
  <si>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</si>
  <si>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</si>
  <si>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</si>
  <si>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</si>
  <si>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</si>
  <si>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</si>
  <si>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</si>
  <si>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</si>
  <si>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</si>
  <si>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</si>
  <si>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</si>
  <si>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</si>
  <si>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</si>
  <si>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</si>
  <si>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</si>
  <si>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</si>
  <si>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</si>
  <si>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</si>
  <si>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</si>
  <si>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</si>
  <si>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</si>
  <si>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</si>
  <si>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</si>
  <si>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</si>
  <si>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</si>
  <si>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</si>
  <si>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</si>
  <si>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</si>
  <si>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</si>
  <si>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</si>
  <si>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</si>
  <si>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</si>
  <si>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</si>
  <si>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</si>
  <si>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</si>
  <si>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</si>
  <si>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</si>
  <si>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</si>
  <si>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</si>
  <si>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</si>
  <si>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</si>
  <si>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</si>
  <si>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</si>
  <si>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</si>
  <si>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</si>
  <si>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</si>
  <si>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</si>
  <si>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</si>
  <si>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</si>
  <si>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</si>
  <si>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</si>
  <si>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</si>
  <si>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</si>
  <si>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</si>
  <si>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</si>
  <si>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</si>
  <si>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</si>
  <si>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</si>
  <si>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</si>
  <si>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</si>
  <si>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</si>
  <si>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</si>
  <si>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</si>
  <si>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</si>
  <si>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</si>
  <si>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</si>
  <si>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</si>
  <si>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</si>
  <si>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</si>
  <si>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</si>
  <si>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</si>
  <si>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</si>
  <si>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</si>
  <si>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</si>
  <si>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</si>
  <si>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</si>
  <si>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</si>
  <si>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</si>
  <si>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</si>
  <si>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</si>
  <si>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</si>
  <si>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</si>
  <si>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</si>
  <si>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</si>
  <si>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</si>
  <si>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</si>
  <si>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</si>
  <si>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</si>
  <si>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</si>
  <si>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</si>
  <si>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</si>
  <si>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</si>
  <si>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</si>
  <si>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</si>
  <si>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</si>
  <si>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</si>
  <si>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</si>
  <si>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</si>
  <si>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</si>
  <si>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</si>
  <si>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</si>
  <si>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</si>
  <si>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</si>
  <si>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</si>
  <si>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</si>
  <si>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</si>
  <si>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</si>
  <si>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</si>
  <si>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</si>
  <si>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</si>
  <si>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</si>
  <si>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</si>
  <si>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</si>
  <si>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</si>
  <si>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</si>
  <si>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</si>
  <si>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</si>
  <si>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</si>
  <si>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</si>
  <si>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</si>
  <si>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</si>
  <si>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</si>
  <si>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</si>
  <si>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</si>
  <si>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</si>
  <si>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</si>
  <si>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</si>
  <si>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</si>
  <si>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</si>
  <si>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</si>
  <si>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</si>
  <si>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</si>
  <si>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</si>
  <si>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</si>
  <si>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</si>
  <si>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</si>
  <si>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</si>
  <si>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</si>
  <si>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</si>
  <si>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</si>
  <si>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</si>
  <si>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</si>
  <si>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</si>
  <si>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</si>
  <si>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</si>
  <si>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</si>
  <si>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</si>
  <si>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</si>
  <si>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</si>
  <si>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</si>
  <si>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</si>
  <si>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</si>
  <si>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</si>
  <si>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</si>
  <si>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</si>
  <si>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</si>
  <si>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</si>
  <si>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</si>
  <si>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</si>
  <si>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</si>
  <si>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</si>
  <si>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</si>
  <si>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</si>
  <si>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</si>
  <si>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</si>
  <si>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</si>
  <si>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</si>
  <si>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</si>
  <si>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</si>
  <si>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</si>
  <si>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</si>
  <si>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</si>
  <si>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</si>
  <si>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</si>
  <si>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</si>
  <si>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</si>
  <si>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</si>
  <si>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</si>
  <si>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</si>
  <si>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</si>
  <si>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</si>
  <si>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</si>
  <si>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</si>
  <si>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</si>
  <si>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</si>
  <si>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</si>
  <si>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</si>
  <si>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</si>
  <si>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</si>
  <si>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</si>
  <si>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</si>
  <si>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</si>
  <si>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</si>
  <si>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</si>
  <si>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</si>
  <si>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</si>
  <si>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</si>
  <si>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</si>
  <si>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</si>
  <si>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</si>
  <si>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</si>
  <si>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</si>
  <si>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</si>
  <si>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</si>
  <si>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</si>
  <si>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</si>
  <si>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</si>
  <si>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</si>
  <si>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</si>
  <si>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</si>
  <si>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</si>
  <si>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</si>
  <si>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</si>
  <si>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</si>
  <si>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</si>
  <si>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</si>
  <si>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</si>
  <si>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</si>
  <si>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</si>
  <si>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</si>
  <si>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</si>
  <si>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</si>
  <si>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</si>
  <si>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</si>
  <si>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</si>
  <si>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</si>
  <si>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</si>
  <si>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</si>
  <si>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</si>
  <si>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</si>
  <si>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</si>
  <si>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</si>
  <si>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</si>
  <si>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</si>
  <si>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</si>
  <si>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</si>
  <si>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</si>
  <si>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</si>
  <si>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</si>
  <si>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</si>
  <si>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</si>
  <si>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</si>
  <si>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</si>
  <si>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</si>
  <si>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</si>
  <si>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</si>
  <si>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</si>
  <si>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</si>
  <si>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</si>
  <si>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</si>
  <si>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</si>
  <si>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</si>
  <si>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</si>
  <si>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</si>
  <si>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</si>
  <si>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</si>
  <si>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</si>
  <si>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</si>
  <si>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</si>
  <si>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</si>
  <si>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</si>
  <si>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</si>
  <si>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</si>
  <si>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</si>
  <si>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</si>
  <si>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</si>
  <si>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</si>
  <si>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</si>
  <si>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</si>
  <si>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</si>
  <si>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</si>
  <si>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</si>
  <si>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</si>
  <si>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</si>
  <si>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</si>
  <si>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</si>
  <si>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</si>
  <si>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</si>
  <si>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</si>
  <si>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</si>
  <si>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</si>
  <si>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</si>
  <si>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</si>
  <si>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</si>
  <si>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</si>
  <si>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</si>
  <si>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</si>
  <si>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</si>
  <si>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</si>
  <si>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</si>
  <si>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</si>
  <si>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</si>
  <si>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</si>
  <si>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</si>
  <si>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</si>
  <si>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</si>
  <si>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</si>
  <si>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</si>
  <si>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</si>
  <si>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</si>
  <si>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</si>
  <si>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</si>
  <si>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</si>
  <si>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</si>
  <si>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</si>
  <si>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</si>
  <si>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</si>
  <si>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</si>
  <si>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</si>
  <si>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</si>
  <si>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</si>
  <si>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</si>
  <si>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</si>
  <si>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</si>
  <si>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</si>
  <si>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</si>
  <si>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</si>
  <si>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</si>
  <si>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</si>
  <si>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</si>
  <si>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</si>
  <si>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</si>
  <si>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</si>
  <si>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</si>
  <si>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</si>
  <si>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</si>
  <si>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</si>
  <si>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</si>
  <si>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</si>
  <si>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</si>
  <si>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</si>
  <si>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</si>
  <si>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</si>
  <si>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</si>
  <si>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</si>
  <si>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</si>
  <si>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</si>
  <si>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</si>
  <si>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</si>
  <si>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</si>
  <si>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</si>
  <si>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</si>
  <si>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</si>
  <si>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</si>
  <si>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</si>
  <si>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</si>
  <si>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</si>
  <si>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</si>
  <si>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</si>
  <si>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</si>
  <si>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</si>
  <si>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</si>
  <si>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</si>
  <si>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</si>
  <si>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</si>
  <si>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</si>
  <si>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</si>
  <si>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</si>
  <si>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</si>
  <si>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</si>
  <si>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</si>
  <si>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</si>
  <si>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</si>
  <si>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</si>
  <si>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</si>
  <si>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</si>
  <si>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</si>
  <si>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</si>
  <si>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</si>
  <si>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</si>
  <si>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</si>
  <si>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</si>
  <si>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</si>
  <si>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</si>
  <si>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</si>
  <si>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</si>
  <si>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</si>
  <si>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</si>
  <si>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</si>
  <si>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</si>
  <si>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</si>
  <si>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</si>
  <si>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</si>
  <si>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</si>
  <si>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</si>
  <si>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</si>
  <si>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</si>
  <si>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</si>
  <si>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</si>
  <si>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</si>
  <si>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</si>
  <si>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</si>
  <si>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</si>
  <si>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</si>
  <si>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</si>
  <si>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</si>
  <si>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</si>
  <si>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</si>
  <si>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</si>
  <si>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</si>
  <si>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</si>
  <si>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</si>
  <si>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</si>
  <si>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</si>
  <si>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</si>
  <si>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</si>
  <si>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</si>
  <si>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</si>
  <si>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</si>
  <si>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</si>
  <si>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</si>
  <si>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</si>
  <si>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</si>
  <si>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</si>
  <si>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</si>
  <si>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</si>
  <si>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</si>
  <si>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</si>
  <si>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</si>
  <si>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</si>
  <si>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</si>
  <si>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</si>
  <si>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</si>
  <si>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</si>
  <si>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</si>
  <si>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</si>
  <si>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</si>
  <si>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</si>
  <si>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</si>
  <si>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</si>
  <si>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</si>
  <si>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</si>
  <si>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</si>
  <si>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</si>
  <si>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</si>
  <si>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</si>
  <si>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</si>
  <si>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</si>
  <si>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</si>
  <si>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</si>
  <si>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</si>
  <si>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</si>
  <si>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</si>
  <si>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</si>
  <si>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</si>
  <si>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</si>
  <si>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</si>
  <si>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</si>
  <si>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</si>
  <si>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</si>
  <si>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</si>
  <si>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</si>
  <si>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</si>
  <si>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</si>
  <si>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</si>
  <si>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</si>
  <si>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</si>
  <si>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</si>
  <si>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</si>
  <si>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</si>
  <si>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</si>
  <si>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</si>
  <si>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</si>
  <si>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</si>
  <si>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</si>
  <si>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</si>
  <si>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</si>
  <si>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</si>
  <si>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</si>
  <si>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</si>
  <si>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</si>
  <si>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</si>
  <si>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</si>
  <si>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</si>
  <si>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</si>
  <si>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</si>
  <si>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</si>
  <si>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</si>
  <si>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</si>
  <si>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</si>
  <si>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</si>
  <si>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</si>
  <si>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</si>
  <si>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</si>
  <si>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</si>
  <si>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</si>
  <si>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</si>
  <si>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</si>
  <si>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</si>
  <si>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</si>
  <si>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</si>
  <si>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</si>
  <si>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</si>
  <si>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</si>
  <si>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</si>
  <si>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</si>
  <si>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</si>
  <si>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</si>
  <si>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</si>
  <si>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</si>
  <si>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</si>
  <si>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</si>
  <si>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</si>
  <si>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</si>
  <si>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</si>
  <si>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</si>
  <si>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</si>
  <si>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</si>
  <si>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</si>
  <si>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</si>
  <si>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</si>
  <si>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</si>
  <si>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</si>
  <si>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</si>
  <si>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</si>
  <si>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</si>
  <si>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</si>
  <si>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</si>
  <si>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</si>
  <si>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</si>
  <si>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</si>
  <si>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</si>
  <si>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</si>
  <si>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</si>
  <si>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</si>
  <si>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</si>
  <si>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</si>
  <si>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</si>
  <si>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</si>
  <si>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</si>
  <si>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</si>
  <si>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</si>
  <si>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</si>
  <si>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</si>
  <si>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</si>
  <si>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</si>
  <si>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</si>
  <si>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</si>
  <si>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</si>
  <si>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</si>
  <si>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</si>
  <si>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</si>
  <si>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</si>
  <si>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</si>
  <si>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</si>
  <si>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</si>
  <si>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</si>
  <si>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</si>
  <si>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</si>
  <si>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</si>
  <si>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</si>
  <si>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</si>
  <si>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</si>
  <si>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</si>
  <si>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</si>
  <si>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</si>
  <si>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</si>
  <si>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</si>
  <si>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</si>
  <si>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</si>
  <si>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</si>
  <si>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</si>
  <si>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</si>
  <si>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</si>
  <si>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</si>
  <si>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</si>
  <si>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</si>
  <si>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</si>
  <si>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</si>
  <si>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</si>
  <si>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</si>
  <si>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</si>
  <si>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</si>
  <si>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</si>
  <si>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</si>
  <si>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</si>
  <si>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</si>
  <si>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</si>
  <si>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</si>
  <si>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</si>
  <si>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</si>
  <si>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</si>
  <si>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</si>
  <si>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</si>
  <si>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</si>
  <si>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</si>
  <si>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</si>
  <si>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</si>
  <si>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</si>
  <si>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</si>
  <si>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</si>
  <si>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</si>
  <si>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</si>
  <si>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</si>
  <si>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</si>
  <si>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</si>
  <si>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</si>
  <si>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</si>
  <si>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</si>
  <si>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</si>
  <si>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</si>
  <si>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</si>
  <si>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</si>
  <si>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</si>
  <si>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</si>
  <si>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</si>
  <si>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</si>
  <si>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</si>
  <si>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</si>
  <si>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</si>
  <si>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</si>
  <si>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</si>
  <si>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</si>
  <si>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</si>
  <si>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</si>
  <si>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</si>
  <si>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</si>
  <si>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</si>
  <si>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</si>
  <si>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</si>
  <si>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</si>
  <si>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</si>
  <si>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</si>
  <si>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</si>
  <si>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</si>
  <si>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</si>
  <si>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</si>
  <si>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</si>
  <si>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</si>
  <si>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</si>
  <si>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</si>
  <si>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</si>
  <si>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</si>
  <si>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</si>
  <si>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</si>
  <si>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</si>
  <si>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</si>
  <si>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</si>
  <si>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</si>
  <si>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</si>
  <si>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</si>
  <si>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</si>
  <si>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</si>
  <si>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</si>
  <si>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</si>
  <si>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</si>
  <si>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</si>
  <si>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</si>
  <si>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</si>
  <si>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</si>
  <si>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</si>
  <si>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</si>
  <si>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</si>
  <si>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</si>
  <si>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</si>
  <si>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</si>
  <si>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</si>
  <si>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</si>
  <si>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</si>
  <si>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</si>
  <si>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</si>
  <si>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</si>
  <si>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</si>
  <si>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</si>
  <si>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</si>
  <si>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</si>
  <si>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</si>
  <si>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</si>
  <si>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</si>
  <si>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</si>
  <si>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</si>
  <si>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</si>
  <si>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</si>
  <si>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</si>
  <si>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</si>
  <si>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</si>
  <si>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</si>
  <si>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</si>
  <si>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</si>
  <si>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</si>
  <si>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</si>
  <si>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</si>
  <si>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</si>
  <si>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</si>
  <si>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</si>
  <si>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</si>
  <si>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</si>
  <si>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</si>
  <si>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</si>
  <si>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</si>
  <si>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</si>
  <si>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</si>
  <si>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</si>
  <si>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</si>
  <si>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</si>
  <si>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</si>
  <si>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</si>
  <si>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</si>
  <si>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</si>
  <si>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</si>
  <si>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</si>
  <si>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</si>
  <si>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</si>
  <si>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</si>
  <si>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</si>
  <si>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</si>
  <si>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</si>
  <si>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</si>
  <si>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</si>
  <si>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</si>
  <si>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</si>
  <si>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</si>
  <si>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</si>
  <si>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</si>
  <si>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</si>
  <si>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</si>
  <si>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</si>
  <si>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</si>
  <si>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</si>
  <si>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</si>
  <si>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</si>
  <si>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</si>
  <si>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</si>
  <si>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</si>
  <si>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</si>
  <si>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</si>
  <si>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</si>
  <si>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</si>
  <si>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</si>
  <si>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</si>
  <si>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</si>
  <si>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</si>
  <si>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</si>
  <si>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</si>
  <si>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</si>
  <si>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</si>
  <si>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</si>
  <si>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</si>
  <si>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</si>
  <si>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</si>
  <si>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</si>
  <si>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</si>
  <si>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</si>
  <si>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</si>
  <si>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</si>
  <si>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</si>
  <si>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</si>
  <si>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</si>
  <si>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</si>
  <si>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</si>
  <si>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</si>
  <si>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</si>
  <si>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</si>
  <si>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</si>
  <si>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</si>
  <si>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</si>
  <si>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</si>
  <si>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</si>
  <si>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</si>
  <si>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</si>
  <si>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</si>
  <si>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</si>
  <si>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</si>
  <si>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</si>
  <si>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</si>
  <si>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</si>
  <si>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</si>
  <si>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</si>
  <si>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</si>
  <si>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</si>
  <si>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</si>
  <si>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</si>
  <si>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</si>
  <si>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</si>
  <si>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</si>
  <si>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</si>
  <si>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</si>
  <si>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</si>
  <si>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</si>
  <si>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</si>
  <si>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</si>
  <si>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</si>
  <si>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</si>
  <si>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</si>
  <si>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</si>
  <si>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</si>
  <si>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</si>
  <si>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</si>
  <si>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</si>
  <si>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</si>
  <si>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</si>
  <si>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</si>
  <si>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</si>
  <si>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</si>
  <si>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</si>
  <si>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</si>
  <si>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</si>
  <si>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</si>
  <si>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</si>
  <si>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</si>
  <si>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</si>
  <si>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</si>
  <si>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</si>
  <si>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</si>
  <si>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</si>
  <si>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</si>
  <si>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</si>
  <si>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</si>
  <si>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</si>
  <si>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</si>
  <si>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</si>
  <si>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</si>
  <si>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</si>
  <si>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</si>
  <si>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</si>
  <si>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</si>
  <si>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</si>
  <si>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</si>
  <si>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</si>
  <si>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</si>
  <si>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</si>
  <si>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</si>
  <si>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</si>
  <si>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</si>
  <si>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</si>
  <si>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</si>
  <si>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</si>
  <si>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</si>
  <si>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</si>
  <si>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</si>
  <si>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</si>
  <si>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</si>
  <si>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</si>
  <si>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</si>
  <si>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</si>
  <si>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</si>
  <si>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</si>
  <si>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</si>
  <si>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</si>
  <si>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</si>
  <si>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</si>
  <si>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</si>
  <si>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</si>
  <si>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</si>
  <si>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</si>
  <si>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</si>
  <si>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</si>
  <si>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</si>
  <si>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</si>
  <si>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</si>
  <si>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</si>
  <si>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</si>
  <si>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</si>
  <si>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</si>
  <si>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</si>
  <si>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</si>
  <si>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</si>
  <si>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</si>
  <si>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</si>
  <si>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</si>
  <si>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</si>
  <si>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</si>
  <si>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</si>
  <si>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</si>
  <si>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</si>
  <si>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</si>
  <si>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</si>
  <si>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</si>
  <si>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</si>
  <si>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</si>
  <si>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</si>
  <si>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</si>
  <si>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</si>
  <si>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</si>
  <si>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</si>
  <si>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</si>
  <si>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</si>
  <si>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</si>
  <si>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</si>
  <si>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</si>
  <si>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</si>
  <si>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</si>
  <si>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</si>
  <si>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</si>
  <si>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</si>
  <si>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</si>
  <si>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</si>
  <si>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</si>
  <si>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</si>
  <si>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</si>
  <si>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</si>
  <si>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</si>
  <si>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</si>
  <si>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</si>
  <si>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</si>
  <si>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</si>
  <si>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</si>
  <si>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</si>
  <si>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</si>
  <si>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</si>
  <si>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</si>
  <si>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</si>
  <si>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</si>
  <si>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</si>
  <si>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</si>
  <si>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</si>
  <si>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</si>
  <si>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</si>
  <si>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</si>
  <si>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</si>
  <si>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</si>
  <si>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</si>
  <si>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</si>
  <si>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</si>
  <si>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</si>
  <si>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</si>
  <si>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</si>
  <si>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</si>
  <si>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</si>
  <si>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</si>
  <si>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</si>
  <si>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</si>
  <si>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</si>
  <si>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</si>
  <si>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</si>
  <si>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</si>
  <si>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</si>
  <si>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</si>
  <si>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</si>
  <si>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</si>
  <si>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</si>
  <si>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</si>
  <si>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</si>
  <si>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</si>
  <si>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</si>
  <si>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</si>
  <si>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</si>
  <si>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</si>
  <si>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</si>
  <si>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</si>
  <si>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</si>
  <si>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</si>
  <si>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</si>
  <si>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</si>
  <si>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</si>
  <si>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</si>
  <si>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</si>
  <si>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</si>
  <si>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</si>
  <si>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</si>
  <si>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</si>
  <si>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</si>
  <si>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</si>
  <si>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</si>
  <si>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</si>
  <si>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</si>
  <si>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</si>
  <si>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</si>
  <si>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</si>
  <si>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</si>
  <si>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</si>
  <si>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</si>
  <si>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</si>
  <si>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</si>
  <si>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</si>
  <si>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</si>
  <si>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</si>
  <si>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</si>
  <si>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</si>
  <si>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</si>
  <si>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</si>
  <si>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</si>
  <si>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</si>
  <si>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</si>
  <si>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</si>
  <si>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</si>
  <si>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</si>
  <si>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</si>
  <si>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</si>
  <si>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</si>
  <si>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</si>
  <si>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</si>
  <si>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</si>
  <si>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</si>
  <si>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</si>
  <si>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</si>
  <si>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</si>
  <si>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</si>
  <si>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</si>
  <si>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</si>
  <si>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</si>
  <si>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</si>
  <si>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</si>
  <si>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</si>
  <si>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</si>
  <si>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</si>
  <si>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</si>
  <si>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</si>
  <si>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</si>
  <si>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</si>
  <si>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</si>
  <si>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</si>
  <si>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</si>
  <si>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</si>
  <si>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</si>
  <si>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</si>
  <si>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</si>
  <si>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</si>
  <si>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</si>
  <si>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</si>
  <si>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</si>
  <si>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</si>
  <si>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</si>
  <si>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</si>
  <si>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</si>
  <si>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</si>
  <si>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</si>
  <si>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</si>
  <si>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</si>
  <si>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</si>
  <si>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</si>
  <si>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</si>
  <si>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</si>
  <si>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</si>
  <si>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</si>
  <si>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</si>
  <si>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</si>
  <si>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</si>
  <si>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</si>
  <si>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</si>
  <si>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</si>
  <si>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</si>
  <si>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</si>
  <si>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</si>
  <si>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</si>
  <si>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</si>
  <si>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</si>
  <si>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</si>
  <si>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</si>
  <si>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</si>
  <si>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</si>
  <si>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</si>
  <si>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</si>
  <si>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</si>
  <si>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</si>
  <si>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</si>
  <si>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</si>
  <si>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</si>
  <si>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</si>
  <si>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</si>
  <si>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</si>
  <si>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</si>
  <si>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</si>
  <si>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</si>
  <si>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</si>
  <si>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</si>
  <si>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</si>
  <si>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</si>
  <si>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</si>
  <si>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</si>
  <si>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</si>
  <si>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</si>
  <si>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</si>
  <si>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</si>
  <si>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</si>
  <si>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</si>
  <si>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</si>
  <si>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</si>
  <si>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</si>
  <si>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</si>
  <si>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</si>
  <si>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</si>
  <si>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</si>
  <si>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</si>
  <si>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</si>
  <si>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</si>
  <si>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</si>
  <si>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</si>
  <si>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</si>
  <si>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</si>
  <si>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</si>
  <si>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</si>
  <si>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</si>
  <si>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</si>
  <si>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</si>
  <si>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</si>
  <si>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</si>
  <si>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</si>
  <si>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</si>
  <si>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</si>
  <si>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</si>
  <si>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</si>
  <si>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</si>
  <si>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</si>
  <si>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</si>
  <si>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</si>
  <si>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</si>
  <si>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</si>
  <si>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</si>
  <si>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</si>
  <si>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</si>
  <si>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</si>
  <si>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</si>
  <si>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</si>
  <si>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</si>
  <si>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</si>
  <si>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</si>
  <si>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</si>
  <si>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</si>
  <si>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</si>
  <si>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</si>
  <si>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</si>
  <si>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</si>
  <si>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</si>
  <si>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</si>
  <si>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</si>
  <si>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</si>
  <si>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</si>
  <si>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</si>
  <si>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</si>
  <si>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</si>
  <si>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</si>
  <si>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</si>
  <si>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</si>
  <si>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</si>
  <si>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</si>
  <si>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</si>
  <si>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</si>
  <si>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</si>
  <si>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</si>
  <si>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</si>
  <si>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</si>
  <si>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</si>
  <si>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</si>
  <si>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</si>
  <si>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</si>
  <si>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</si>
  <si>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</si>
  <si>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</si>
  <si>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</si>
  <si>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</si>
  <si>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</si>
  <si>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</si>
  <si>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</si>
  <si>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</si>
  <si>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</si>
  <si>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</si>
  <si>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</si>
  <si>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</si>
  <si>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</si>
  <si>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</si>
  <si>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</si>
  <si>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</si>
  <si>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</si>
  <si>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</si>
  <si>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</si>
  <si>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</si>
  <si>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</si>
  <si>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</si>
  <si>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</si>
  <si>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</si>
  <si>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</si>
  <si>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</si>
  <si>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</si>
  <si>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</si>
  <si>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</si>
  <si>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</si>
  <si>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</si>
  <si>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</si>
  <si>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</si>
  <si>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</si>
  <si>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</si>
  <si>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</si>
  <si>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</si>
  <si>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</si>
  <si>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</si>
  <si>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</si>
  <si>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</si>
  <si>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</si>
  <si>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</si>
  <si>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</si>
  <si>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</si>
  <si>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</si>
  <si>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</si>
  <si>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</si>
  <si>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</si>
  <si>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</si>
  <si>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</si>
  <si>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</si>
  <si>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</si>
  <si>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</si>
  <si>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</si>
  <si>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</si>
  <si>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</si>
  <si>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</si>
  <si>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</si>
  <si>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</si>
  <si>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</si>
  <si>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</si>
  <si>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</si>
  <si>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</si>
  <si>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</si>
  <si>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</si>
  <si>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</si>
  <si>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</si>
  <si>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</si>
  <si>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</si>
  <si>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</si>
  <si>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</si>
  <si>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</si>
  <si>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</si>
  <si>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</si>
  <si>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</si>
  <si>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</si>
  <si>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</si>
  <si>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</si>
  <si>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</si>
  <si>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</si>
  <si>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</si>
  <si>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</si>
  <si>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</si>
  <si>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</si>
  <si>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</si>
  <si>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</si>
  <si>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</si>
  <si>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</si>
  <si>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</si>
  <si>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</si>
  <si>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</si>
  <si>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</si>
  <si>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</si>
  <si>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</si>
  <si>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</si>
  <si>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</si>
  <si>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</si>
  <si>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</si>
  <si>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</si>
  <si>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</si>
  <si>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</si>
  <si>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</si>
  <si>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</si>
  <si>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</si>
  <si>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</si>
  <si>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</si>
  <si>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</si>
  <si>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</si>
  <si>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</si>
  <si>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</si>
  <si>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</si>
  <si>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</si>
  <si>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</si>
  <si>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</si>
  <si>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</si>
  <si>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</si>
  <si>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</si>
  <si>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</si>
  <si>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</si>
  <si>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</si>
  <si>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</si>
  <si>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</si>
  <si>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</si>
  <si>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</si>
  <si>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</si>
  <si>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</si>
  <si>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</si>
  <si>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</si>
  <si>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</si>
  <si>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</si>
  <si>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</si>
  <si>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</si>
  <si>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</si>
  <si>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</si>
  <si>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</si>
  <si>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</si>
  <si>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</si>
  <si>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</si>
  <si>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</si>
  <si>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</si>
  <si>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</si>
  <si>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</si>
  <si>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</si>
  <si>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</si>
  <si>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</si>
  <si>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</si>
  <si>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</si>
  <si>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</si>
  <si>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</si>
  <si>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</si>
  <si>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</si>
  <si>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</si>
  <si>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</si>
  <si>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</si>
  <si>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</si>
  <si>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</si>
  <si>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</si>
  <si>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</si>
  <si>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</si>
  <si>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</si>
  <si>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</si>
  <si>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</si>
  <si>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</si>
  <si>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</si>
  <si>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</si>
  <si>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</si>
  <si>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</si>
  <si>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</si>
  <si>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</si>
  <si>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</si>
  <si>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</si>
  <si>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</si>
  <si>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</si>
  <si>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</si>
  <si>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</si>
  <si>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</si>
  <si>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</si>
  <si>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</si>
  <si>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</si>
  <si>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</si>
  <si>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</si>
  <si>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</si>
  <si>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</si>
  <si>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</si>
  <si>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</si>
  <si>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</si>
  <si>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</si>
  <si>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</si>
  <si>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</si>
  <si>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</si>
  <si>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</si>
  <si>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</si>
  <si>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</si>
  <si>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</si>
  <si>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</si>
  <si>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</si>
  <si>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</si>
  <si>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</si>
  <si>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</si>
  <si>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</si>
  <si>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</si>
  <si>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</si>
  <si>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</si>
  <si>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</si>
  <si>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</si>
  <si>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</si>
  <si>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</si>
  <si>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</si>
  <si>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</si>
  <si>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</si>
  <si>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</si>
  <si>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</si>
  <si>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</si>
  <si>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</si>
  <si>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</si>
  <si>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</si>
  <si>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</si>
  <si>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</si>
  <si>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</si>
  <si>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</si>
  <si>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</si>
  <si>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</si>
  <si>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</si>
  <si>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</si>
  <si>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</si>
  <si>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</si>
  <si>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</si>
  <si>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</si>
  <si>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</si>
  <si>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</si>
  <si>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</si>
  <si>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</si>
  <si>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</si>
  <si>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</si>
  <si>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</si>
  <si>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</si>
  <si>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</si>
  <si>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</si>
  <si>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</si>
  <si>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</si>
  <si>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</si>
  <si>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</si>
  <si>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</si>
  <si>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</si>
  <si>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</si>
  <si>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</si>
  <si>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</si>
  <si>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</si>
  <si>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</si>
  <si>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</si>
  <si>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</si>
  <si>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</si>
  <si>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</si>
  <si>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</si>
  <si>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</si>
  <si>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</si>
  <si>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</si>
  <si>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</si>
  <si>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</si>
  <si>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</si>
  <si>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</si>
  <si>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</si>
  <si>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</si>
  <si>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</si>
  <si>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</si>
  <si>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</si>
  <si>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</si>
  <si>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</si>
  <si>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</si>
  <si>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</si>
  <si>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</si>
  <si>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</si>
  <si>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</si>
  <si>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</si>
  <si>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</si>
  <si>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</si>
  <si>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</si>
  <si>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</si>
  <si>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</si>
  <si>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</si>
  <si>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</si>
  <si>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</si>
  <si>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</si>
  <si>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</si>
  <si>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</si>
  <si>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</si>
  <si>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</si>
  <si>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</si>
  <si>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</si>
  <si>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</si>
  <si>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</si>
  <si>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</si>
  <si>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</si>
  <si>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</si>
  <si>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</si>
  <si>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</si>
  <si>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</si>
  <si>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</si>
  <si>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</si>
  <si>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</si>
  <si>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</si>
  <si>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</si>
  <si>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</si>
  <si>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</si>
  <si>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</si>
  <si>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</si>
  <si>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</si>
  <si>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</si>
  <si>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</si>
  <si>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</si>
  <si>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</si>
  <si>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</si>
  <si>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</si>
  <si>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</si>
  <si>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</si>
  <si>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</si>
  <si>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</si>
  <si>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</si>
  <si>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</si>
  <si>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</si>
  <si>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</si>
  <si>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</si>
  <si>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</si>
  <si>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</si>
  <si>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</si>
  <si>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</si>
  <si>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</si>
  <si>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</si>
  <si>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</si>
  <si>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</si>
  <si>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</si>
  <si>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</si>
  <si>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</si>
  <si>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</si>
  <si>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</si>
  <si>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</si>
  <si>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</si>
  <si>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</si>
  <si>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</si>
  <si>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</si>
  <si>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</si>
  <si>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</si>
  <si>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</si>
  <si>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</si>
  <si>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</si>
  <si>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</si>
  <si>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</si>
  <si>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</si>
  <si>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</si>
  <si>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</si>
  <si>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</si>
  <si>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</si>
  <si>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</si>
  <si>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</si>
  <si>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</si>
  <si>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</si>
  <si>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</si>
  <si>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</si>
  <si>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</si>
  <si>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</si>
  <si>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</si>
  <si>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</si>
  <si>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</si>
  <si>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</si>
  <si>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</si>
  <si>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</si>
  <si>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</si>
  <si>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</si>
  <si>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</si>
  <si>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</si>
  <si>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</si>
  <si>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</si>
  <si>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</si>
  <si>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</si>
  <si>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</si>
  <si>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</si>
  <si>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</si>
  <si>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</si>
  <si>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</si>
  <si>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</si>
  <si>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</si>
  <si>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</si>
  <si>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</si>
  <si>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</si>
  <si>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</si>
  <si>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</si>
  <si>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</si>
  <si>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</si>
  <si>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</si>
  <si>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</si>
  <si>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</si>
  <si>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</si>
  <si>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</si>
  <si>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</si>
  <si>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</si>
  <si>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</si>
  <si>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</si>
  <si>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</si>
  <si>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</si>
  <si>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</si>
  <si>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</si>
  <si>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</si>
  <si>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</si>
  <si>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</si>
  <si>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</si>
  <si>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</si>
  <si>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</si>
  <si>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</si>
  <si>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</si>
  <si>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</si>
  <si>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</si>
  <si>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</si>
  <si>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</si>
  <si>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</si>
  <si>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</si>
  <si>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</si>
  <si>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</si>
  <si>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</si>
  <si>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</si>
  <si>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</si>
  <si>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</si>
  <si>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</si>
  <si>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</si>
  <si>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</si>
  <si>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</si>
  <si>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</si>
  <si>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</si>
  <si>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</si>
  <si>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</si>
  <si>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</si>
  <si>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</si>
  <si>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</si>
  <si>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</si>
  <si>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</si>
  <si>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</si>
  <si>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</si>
  <si>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</si>
  <si>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</si>
  <si>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</si>
  <si>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</si>
  <si>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</si>
  <si>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</si>
  <si>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</si>
  <si>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</si>
  <si>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</si>
  <si>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</si>
  <si>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</si>
  <si>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</si>
  <si>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</si>
  <si>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</si>
  <si>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</si>
  <si>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</si>
  <si>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</si>
  <si>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</si>
  <si>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</si>
  <si>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</si>
  <si>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</si>
  <si>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</si>
  <si>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</si>
  <si>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</si>
  <si>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</si>
  <si>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</si>
  <si>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</si>
  <si>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</si>
  <si>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</si>
  <si>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</si>
  <si>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</si>
  <si>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</si>
  <si>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</si>
  <si>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</si>
  <si>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</si>
  <si>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</si>
  <si>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</si>
  <si>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</si>
  <si>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</si>
  <si>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</si>
  <si>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</si>
  <si>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</si>
  <si>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</si>
  <si>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</si>
  <si>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</si>
  <si>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</si>
  <si>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</si>
  <si>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</si>
  <si>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</si>
  <si>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</si>
  <si>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</si>
  <si>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</si>
  <si>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</si>
  <si>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</si>
  <si>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</si>
  <si>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</si>
  <si>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</si>
  <si>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</si>
  <si>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</si>
  <si>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</si>
  <si>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</si>
  <si>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</si>
  <si>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</si>
  <si>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</si>
  <si>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</si>
  <si>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</si>
  <si>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</si>
  <si>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</si>
  <si>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</si>
  <si>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</si>
  <si>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</si>
  <si>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</si>
  <si>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</si>
  <si>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</si>
  <si>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</si>
  <si>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</si>
  <si>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</si>
  <si>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</si>
  <si>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</si>
  <si>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</si>
  <si>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</si>
  <si>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</si>
  <si>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</si>
  <si>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</si>
  <si>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</si>
  <si>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</si>
  <si>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</si>
  <si>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</si>
  <si>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</si>
  <si>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</si>
  <si>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</si>
  <si>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</si>
  <si>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</si>
  <si>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</si>
  <si>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</si>
  <si>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</si>
  <si>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</si>
  <si>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</si>
  <si>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</si>
  <si>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</si>
  <si>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</si>
  <si>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</si>
  <si>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</si>
  <si>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</si>
  <si>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</si>
  <si>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</si>
  <si>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</si>
  <si>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</si>
  <si>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</si>
  <si>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</si>
  <si>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</si>
  <si>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</si>
  <si>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</si>
  <si>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</si>
  <si>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</si>
  <si>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</si>
  <si>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</si>
  <si>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</si>
  <si>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</si>
  <si>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</si>
  <si>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</si>
  <si>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</si>
  <si>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</si>
  <si>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</si>
  <si>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</si>
  <si>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</si>
  <si>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</si>
  <si>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</si>
  <si>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</si>
  <si>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</si>
  <si>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</si>
  <si>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</si>
  <si>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</si>
  <si>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</si>
  <si>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</si>
  <si>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</si>
  <si>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</si>
  <si>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</si>
  <si>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</si>
  <si>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</si>
  <si>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</si>
  <si>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</si>
  <si>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</si>
  <si>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</si>
  <si>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</si>
  <si>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</si>
  <si>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</si>
  <si>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</si>
  <si>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</si>
  <si>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</si>
  <si>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</si>
  <si>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</si>
  <si>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</si>
  <si>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</si>
  <si>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</si>
  <si>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</si>
  <si>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</si>
  <si>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</si>
  <si>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</si>
  <si>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</si>
  <si>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</si>
  <si>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</si>
  <si>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</si>
  <si>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</si>
  <si>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</si>
  <si>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</si>
  <si>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</si>
  <si>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</si>
  <si>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</si>
  <si>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</si>
  <si>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</si>
  <si>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</si>
  <si>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</si>
  <si>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</si>
  <si>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</si>
  <si>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</si>
  <si>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</si>
  <si>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</si>
  <si>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</si>
  <si>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</si>
  <si>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</si>
  <si>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</si>
  <si>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</si>
  <si>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</si>
  <si>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</si>
  <si>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</si>
  <si>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</si>
  <si>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</si>
  <si>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</si>
  <si>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</si>
  <si>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</si>
  <si>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</si>
  <si>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</si>
  <si>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</si>
  <si>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</si>
  <si>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</si>
  <si>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</si>
  <si>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</si>
  <si>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</si>
  <si>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</si>
  <si>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</si>
  <si>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</si>
  <si>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</si>
  <si>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</si>
  <si>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</si>
  <si>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</si>
  <si>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</si>
  <si>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</si>
  <si>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</si>
  <si>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</si>
  <si>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</si>
  <si>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</si>
  <si>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</si>
  <si>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</si>
  <si>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</si>
  <si>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</si>
  <si>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</si>
  <si>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</si>
  <si>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</si>
  <si>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</si>
  <si>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</si>
  <si>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</si>
  <si>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</si>
  <si>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</si>
  <si>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</si>
  <si>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</si>
  <si>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</si>
  <si>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</si>
  <si>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</si>
  <si>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</si>
  <si>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</si>
  <si>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</si>
  <si>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</si>
  <si>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</si>
  <si>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</si>
  <si>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</si>
  <si>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</si>
  <si>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</si>
  <si>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</si>
  <si>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</si>
  <si>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</si>
  <si>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</si>
  <si>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</si>
  <si>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</si>
  <si>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</si>
  <si>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</si>
  <si>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</si>
  <si>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</si>
  <si>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</si>
  <si>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</si>
  <si>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</si>
  <si>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</si>
  <si>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</si>
  <si>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</si>
  <si>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</si>
  <si>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</si>
  <si>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</si>
  <si>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</si>
  <si>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</si>
  <si>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</si>
  <si>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</si>
  <si>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</si>
  <si>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</si>
  <si>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</si>
  <si>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</si>
  <si>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</si>
  <si>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</si>
  <si>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</si>
  <si>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</si>
  <si>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</si>
  <si>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</si>
  <si>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</si>
  <si>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</si>
  <si>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</si>
  <si>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</si>
  <si>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</si>
  <si>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</si>
  <si>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</si>
  <si>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</si>
  <si>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</si>
  <si>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</si>
  <si>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</si>
  <si>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</si>
  <si>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</si>
  <si>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</si>
  <si>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</si>
  <si>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</si>
  <si>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</si>
  <si>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</si>
  <si>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</si>
  <si>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</si>
  <si>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</si>
  <si>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</si>
  <si>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</si>
  <si>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</si>
  <si>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</si>
  <si>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</si>
  <si>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</si>
  <si>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</si>
  <si>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</si>
  <si>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</si>
  <si>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</si>
  <si>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</si>
  <si>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</si>
  <si>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</si>
  <si>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</si>
  <si>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</si>
  <si>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</si>
  <si>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</si>
  <si>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</si>
  <si>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</si>
  <si>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</si>
  <si>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</si>
  <si>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</si>
  <si>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</si>
  <si>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</si>
  <si>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</si>
  <si>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</si>
  <si>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</si>
  <si>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</si>
  <si>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</si>
  <si>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</si>
  <si>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</si>
  <si>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</si>
  <si>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</si>
  <si>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</si>
  <si>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</si>
  <si>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</si>
  <si>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</si>
  <si>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</si>
  <si>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</si>
  <si>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</si>
  <si>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</si>
  <si>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</si>
  <si>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</si>
  <si>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</si>
  <si>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</si>
  <si>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</si>
  <si>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</si>
  <si>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</si>
  <si>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</si>
  <si>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</si>
  <si>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</si>
  <si>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</si>
  <si>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</si>
  <si>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</si>
  <si>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</si>
  <si>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</si>
  <si>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</si>
  <si>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</si>
  <si>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</si>
  <si>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</si>
  <si>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</si>
  <si>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</si>
  <si>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</si>
  <si>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</si>
  <si>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</si>
  <si>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</si>
  <si>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</si>
  <si>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</si>
  <si>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</si>
  <si>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</si>
  <si>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</si>
  <si>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</si>
  <si>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</si>
  <si>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</si>
  <si>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</si>
  <si>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</si>
  <si>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</si>
  <si>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</si>
  <si>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</si>
  <si>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</si>
  <si>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</si>
  <si>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</si>
  <si>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</si>
  <si>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</si>
  <si>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</si>
  <si>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</si>
  <si>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</si>
  <si>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</si>
  <si>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</si>
  <si>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</si>
  <si>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</si>
  <si>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</si>
  <si>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</si>
  <si>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</si>
  <si>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</si>
  <si>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</si>
  <si>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</si>
  <si>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</si>
  <si>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</si>
  <si>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</si>
  <si>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</si>
  <si>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</si>
  <si>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</si>
  <si>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</si>
  <si>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</si>
  <si>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</si>
  <si>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</si>
  <si>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</si>
  <si>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</si>
  <si>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</si>
  <si>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</si>
  <si>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</si>
  <si>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</si>
  <si>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</si>
  <si>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</si>
  <si>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</si>
  <si>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</si>
  <si>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</si>
  <si>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</si>
  <si>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</si>
  <si>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</si>
  <si>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</si>
  <si>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</si>
  <si>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</si>
  <si>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</si>
  <si>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</si>
  <si>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</si>
  <si>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</si>
  <si>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</si>
  <si>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</si>
  <si>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</si>
  <si>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</si>
  <si>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</si>
  <si>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</si>
  <si>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</si>
  <si>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</si>
  <si>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</si>
  <si>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</si>
  <si>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</si>
  <si>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</si>
  <si>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</si>
  <si>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</si>
  <si>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</si>
  <si>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</si>
  <si>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</si>
  <si>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</si>
  <si>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</si>
  <si>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</si>
  <si>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</si>
  <si>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</si>
  <si>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</si>
  <si>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</si>
  <si>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</si>
  <si>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</si>
  <si>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</si>
  <si>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</si>
  <si>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</si>
  <si>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</si>
  <si>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</si>
  <si>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</si>
  <si>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</si>
  <si>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</si>
  <si>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</si>
  <si>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</si>
  <si>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</si>
  <si>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</si>
  <si>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</si>
  <si>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</si>
  <si>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</si>
  <si>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</si>
  <si>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</si>
  <si>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</si>
  <si>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</si>
  <si>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</si>
  <si>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</si>
  <si>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</si>
  <si>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</si>
  <si>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</si>
  <si>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</si>
  <si>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</si>
  <si>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</si>
  <si>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</si>
  <si>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</si>
  <si>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</si>
  <si>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</si>
  <si>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</si>
  <si>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</si>
  <si>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</si>
  <si>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</si>
  <si>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</si>
  <si>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</si>
  <si>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</si>
  <si>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</si>
  <si>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</si>
  <si>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</si>
  <si>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</si>
  <si>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</si>
  <si>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</si>
  <si>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</si>
  <si>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</si>
  <si>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</si>
  <si>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</si>
  <si>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</si>
  <si>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</si>
  <si>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</si>
  <si>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</si>
  <si>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</si>
  <si>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</si>
  <si>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</si>
  <si>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</si>
  <si>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</si>
  <si>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</si>
  <si>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</si>
  <si>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</si>
  <si>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</si>
  <si>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</si>
  <si>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</si>
  <si>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</si>
  <si>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</si>
  <si>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</si>
  <si>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</si>
  <si>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</si>
  <si>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</si>
  <si>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</si>
  <si>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</si>
  <si>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</si>
  <si>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</si>
  <si>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</si>
  <si>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</si>
  <si>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</si>
  <si>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</si>
  <si>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</si>
  <si>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</si>
  <si>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</si>
  <si>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</si>
  <si>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</si>
  <si>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</si>
  <si>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</si>
  <si>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</si>
  <si>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</si>
  <si>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</si>
  <si>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</si>
  <si>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</si>
  <si>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</si>
  <si>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</si>
  <si>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</si>
  <si>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</si>
  <si>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</si>
  <si>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</si>
  <si>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</si>
  <si>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</si>
  <si>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</si>
  <si>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</si>
  <si>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</si>
  <si>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</si>
  <si>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</si>
  <si>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</si>
  <si>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</si>
  <si>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</si>
  <si>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</si>
  <si>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</si>
  <si>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</si>
  <si>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</si>
  <si>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</si>
  <si>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</si>
  <si>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</si>
  <si>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</si>
  <si>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</si>
  <si>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</si>
  <si>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</si>
  <si>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</si>
  <si>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</si>
  <si>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</si>
  <si>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</si>
  <si>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</si>
  <si>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</si>
  <si>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</si>
  <si>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</si>
  <si>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</si>
  <si>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</si>
  <si>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</si>
  <si>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</si>
  <si>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</si>
  <si>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</si>
  <si>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</si>
  <si>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</si>
  <si>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</si>
  <si>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</si>
  <si>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</si>
  <si>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</si>
  <si>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</si>
  <si>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</si>
  <si>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</si>
  <si>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</si>
  <si>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</si>
  <si>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</si>
  <si>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</si>
  <si>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</si>
  <si>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</si>
  <si>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</si>
  <si>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</si>
  <si>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</si>
  <si>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</si>
  <si>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</si>
  <si>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</si>
  <si>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</si>
  <si>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</si>
  <si>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</si>
  <si>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</si>
  <si>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</si>
  <si>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</si>
  <si>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</si>
  <si>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</si>
  <si>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</si>
  <si>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</si>
  <si>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</si>
  <si>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</si>
  <si>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</si>
  <si>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</si>
  <si>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</si>
  <si>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</si>
  <si>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</si>
  <si>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</si>
  <si>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</si>
  <si>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</si>
  <si>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</si>
  <si>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</si>
  <si>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</si>
  <si>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</si>
  <si>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</si>
  <si>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</si>
  <si>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</si>
  <si>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</si>
  <si>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</si>
  <si>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</si>
  <si>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</si>
  <si>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</si>
  <si>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</si>
  <si>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</si>
  <si>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</si>
  <si>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</si>
  <si>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</si>
  <si>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</si>
  <si>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</si>
  <si>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</si>
  <si>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</si>
  <si>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</si>
  <si>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</si>
  <si>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</si>
  <si>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</si>
  <si>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</si>
  <si>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</si>
  <si>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</si>
  <si>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</si>
  <si>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</si>
  <si>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</si>
  <si>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</si>
  <si>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</si>
  <si>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</si>
  <si>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</si>
  <si>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</si>
  <si>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</si>
  <si>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</si>
  <si>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</si>
  <si>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</si>
  <si>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</si>
  <si>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</si>
  <si>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</si>
  <si>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</si>
  <si>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</si>
  <si>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</si>
  <si>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</si>
  <si>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</si>
  <si>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</si>
  <si>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</si>
  <si>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</si>
  <si>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</si>
  <si>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</si>
  <si>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</si>
  <si>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</si>
  <si>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</si>
  <si>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</si>
  <si>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</si>
  <si>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</si>
  <si>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</si>
  <si>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</si>
  <si>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</si>
  <si>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</si>
  <si>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</si>
  <si>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</si>
  <si>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</si>
  <si>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</si>
  <si>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</si>
  <si>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</si>
  <si>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</si>
  <si>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</si>
  <si>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</si>
  <si>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</si>
  <si>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</si>
  <si>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</si>
  <si>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</si>
  <si>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</si>
  <si>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</si>
  <si>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</si>
  <si>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</si>
  <si>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</si>
  <si>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</si>
  <si>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</si>
  <si>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</si>
  <si>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</si>
  <si>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</si>
  <si>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</si>
  <si>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</si>
  <si>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</si>
  <si>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</si>
  <si>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</si>
  <si>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</si>
  <si>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</si>
  <si>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</si>
  <si>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</si>
  <si>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</si>
  <si>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</si>
  <si>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</si>
  <si>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</si>
  <si>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</si>
  <si>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</si>
  <si>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</si>
  <si>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</si>
  <si>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</si>
  <si>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</si>
  <si>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</si>
  <si>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</si>
  <si>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</si>
  <si>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</si>
  <si>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</si>
  <si>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</si>
  <si>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</si>
  <si>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</si>
  <si>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</si>
  <si>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</si>
  <si>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</si>
  <si>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</si>
  <si>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</si>
  <si>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</si>
  <si>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</si>
  <si>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</si>
  <si>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</si>
  <si>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</si>
  <si>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</si>
  <si>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</si>
  <si>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</si>
  <si>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</si>
  <si>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</si>
  <si>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</si>
  <si>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</si>
  <si>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</si>
  <si>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</si>
  <si>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</si>
  <si>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</si>
  <si>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</si>
  <si>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</si>
  <si>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</si>
  <si>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</si>
  <si>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</si>
  <si>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</si>
  <si>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</si>
  <si>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</si>
  <si>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</si>
  <si>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</si>
  <si>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</si>
  <si>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</si>
  <si>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</si>
  <si>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</si>
  <si>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</si>
  <si>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</si>
  <si>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</si>
  <si>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</si>
  <si>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</si>
  <si>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</si>
  <si>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</si>
  <si>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</si>
  <si>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</si>
  <si>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</si>
  <si>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</si>
  <si>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</si>
  <si>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</si>
  <si>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</si>
  <si>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</si>
  <si>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</si>
  <si>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</si>
  <si>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</si>
  <si>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</si>
  <si>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</si>
  <si>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</si>
  <si>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</si>
  <si>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</si>
  <si>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</si>
  <si>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</si>
  <si>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</si>
  <si>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</si>
  <si>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</si>
  <si>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</si>
  <si>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</si>
  <si>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</si>
  <si>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</si>
  <si>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</si>
  <si>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</si>
  <si>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</si>
  <si>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</si>
  <si>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</si>
  <si>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</si>
  <si>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</si>
  <si>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</si>
  <si>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</si>
  <si>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</si>
  <si>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</si>
  <si>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</si>
  <si>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</si>
  <si>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</si>
  <si>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</si>
  <si>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</si>
  <si>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</si>
  <si>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</si>
  <si>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</si>
  <si>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</si>
  <si>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</si>
  <si>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</si>
  <si>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</si>
  <si>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</si>
  <si>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</si>
  <si>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</si>
  <si>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</si>
  <si>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</si>
  <si>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</si>
  <si>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</si>
  <si>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</si>
  <si>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</si>
  <si>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</si>
  <si>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</si>
  <si>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</si>
  <si>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</si>
  <si>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</si>
  <si>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</si>
  <si>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</si>
  <si>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</si>
  <si>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</si>
  <si>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</si>
  <si>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</si>
  <si>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</si>
  <si>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</si>
  <si>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</si>
  <si>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</si>
  <si>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</si>
  <si>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</si>
  <si>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</si>
  <si>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</si>
  <si>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</si>
  <si>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</si>
  <si>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</si>
  <si>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</si>
  <si>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</si>
  <si>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</si>
  <si>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</si>
  <si>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</si>
  <si>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</si>
  <si>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</si>
  <si>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</si>
  <si>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</si>
  <si>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</si>
  <si>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</si>
  <si>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</si>
  <si>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</si>
  <si>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</si>
  <si>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</si>
  <si>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</si>
  <si>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</si>
  <si>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</si>
  <si>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</si>
  <si>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</si>
  <si>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</si>
  <si>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</si>
  <si>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</si>
  <si>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</si>
  <si>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</si>
  <si>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</si>
  <si>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</si>
  <si>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</si>
  <si>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</si>
  <si>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</si>
  <si>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</si>
  <si>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</si>
  <si>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</si>
  <si>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</si>
  <si>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</si>
  <si>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</si>
  <si>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</si>
  <si>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</si>
  <si>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</si>
  <si>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</si>
  <si>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</si>
  <si>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</si>
  <si>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</si>
  <si>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</si>
  <si>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</si>
  <si>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</si>
  <si>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</si>
  <si>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</si>
  <si>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</si>
  <si>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</si>
  <si>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</si>
  <si>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</si>
  <si>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</si>
  <si>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</si>
  <si>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</si>
  <si>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</si>
  <si>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</si>
  <si>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</si>
  <si>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</si>
  <si>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</si>
  <si>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</si>
  <si>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</si>
  <si>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</si>
  <si>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</si>
  <si>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</si>
  <si>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</si>
  <si>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</si>
  <si>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</si>
  <si>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</si>
  <si>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</si>
  <si>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</si>
  <si>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</si>
  <si>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</si>
  <si>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</si>
  <si>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</si>
  <si>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</si>
  <si>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</si>
  <si>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</si>
  <si>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</si>
  <si>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</si>
  <si>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</si>
  <si>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</si>
  <si>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</si>
  <si>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</si>
  <si>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</si>
  <si>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</si>
  <si>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</si>
  <si>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</si>
  <si>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</si>
  <si>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</si>
  <si>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</si>
  <si>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</si>
  <si>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</si>
  <si>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</si>
  <si>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</si>
  <si>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</si>
  <si>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</si>
  <si>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</si>
  <si>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</si>
  <si>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</si>
  <si>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</si>
  <si>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</si>
  <si>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</si>
  <si>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</si>
  <si>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</si>
  <si>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</si>
  <si>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</si>
  <si>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</si>
  <si>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</si>
  <si>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</si>
  <si>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</si>
  <si>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</si>
  <si>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</si>
  <si>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</si>
  <si>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</si>
  <si>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</si>
  <si>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</si>
  <si>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</si>
  <si>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</si>
  <si>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</si>
  <si>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</si>
  <si>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</si>
  <si>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</si>
  <si>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</si>
  <si>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</si>
  <si>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</si>
  <si>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</si>
  <si>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</si>
  <si>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</si>
  <si>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</si>
  <si>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</si>
  <si>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</si>
  <si>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</si>
  <si>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</si>
  <si>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</si>
  <si>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</si>
  <si>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</si>
  <si>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</si>
  <si>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</si>
  <si>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</si>
  <si>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</si>
  <si>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</si>
  <si>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</si>
  <si>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</si>
  <si>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</si>
  <si>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</si>
  <si>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</si>
  <si>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</si>
  <si>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</si>
  <si>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</si>
  <si>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</si>
  <si>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</si>
  <si>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</si>
  <si>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</si>
  <si>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</si>
  <si>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</si>
  <si>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</si>
  <si>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</si>
  <si>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</si>
  <si>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</si>
  <si>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</si>
  <si>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</si>
  <si>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</si>
  <si>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</si>
  <si>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</si>
  <si>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</si>
  <si>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</si>
  <si>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</si>
  <si>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</si>
  <si>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</si>
  <si>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</si>
  <si>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</si>
  <si>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</si>
  <si>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</si>
  <si>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</si>
  <si>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</si>
  <si>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</si>
  <si>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</si>
  <si>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</si>
  <si>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</si>
  <si>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</si>
  <si>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</si>
  <si>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</si>
  <si>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</si>
  <si>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</si>
  <si>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</si>
  <si>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</si>
  <si>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</si>
  <si>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</si>
  <si>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</si>
  <si>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</si>
  <si>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</si>
  <si>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</si>
  <si>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</si>
  <si>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</si>
  <si>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</si>
  <si>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</si>
  <si>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</si>
  <si>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</si>
  <si>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</si>
  <si>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</si>
  <si>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</si>
  <si>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</si>
  <si>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</si>
  <si>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</si>
  <si>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</si>
  <si>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</si>
  <si>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</si>
  <si>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</si>
  <si>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</si>
  <si>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</si>
  <si>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</si>
  <si>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</si>
  <si>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</si>
  <si>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</si>
  <si>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</si>
  <si>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</si>
  <si>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</si>
  <si>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</si>
  <si>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</si>
  <si>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</si>
  <si>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</si>
  <si>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</si>
  <si>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</si>
  <si>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</si>
  <si>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</si>
  <si>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</si>
  <si>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</si>
  <si>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40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</si>
  <si>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</si>
  <si>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</si>
  <si>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</si>
  <si>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</si>
  <si>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</si>
  <si>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</si>
  <si>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</si>
  <si>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</si>
  <si>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</si>
  <si>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</si>
  <si>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</si>
  <si>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</si>
  <si>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 xml:space="preserve">EM team at site </t>
  </si>
  <si>
    <t>PCM-20251023-00000642</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</si>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</sst>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7" totalsRowShown="0" headerRowDxfId="64" dataDxfId="63" headerRowBorderDxfId="61" tableBorderDxfId="62">
  <autoFilter ref="A1:L11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7" totalsRowShown="0" headerRowDxfId="31" dataDxfId="30" headerRowBorderDxfId="28" tableBorderDxfId="29">
  <autoFilter ref="A1:L4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290.44820011573756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9.9532116898117238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45953.396626041664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45953.396626041664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45953.396626041664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45953.396626041664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45953.396626041664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45953.396626041664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45953.396626041664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45953.396626041664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45953.396626041664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45953.396626041664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45953.396626041664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45953.396626041664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45953.396626041664</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45953.396626041664</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45953.396626041664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45953.396626041664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45953.396626041664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45953.396626041664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45953.396626041664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45953.396626041664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45953.396626041664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45953.396626041664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45953.396626041664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45953.396626041664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45953.396626041664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45953.396626041664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45953.396626041664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45953.396626041664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45953.396626041664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45953.396626041664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45953.396626041664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45953.396626041664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45953.396626041664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45953.396626041664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45953.396626041664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45953.396626041664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45953.396626041664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45953.396626041664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45953.396626041664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45953.396626041664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45953.396626041664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45953.396626041664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45953.396626041664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45953.396626041664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45953.396626041664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45953.396626041664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45953.396626041664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45953.396626041664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45953.396626041664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45953.396626041664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45953.396626041664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45953.396626041664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45953.396626041664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45953.396626041664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45953.396626041664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45953.396626041664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45953.396626041664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45953.396626041664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45953.396626041664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45953.396626041664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45953.396626041664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45953.396626041664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45953.396626041664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45953.396626041664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45953.396626041664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45953.396626041664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45953.396626041664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45953.396626041664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45953.396626041664</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45953.396626041664</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D004A5D3-E755-4C58-9E25-6DCA78B2661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128.39678807870223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8.9008505786987371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20496</v>
      </c>
      <c r="E5" s="116" t="s">
        <v>38998</v>
      </c>
      <c r="F5" s="117">
        <v>45953.358159722222</v>
      </c>
      <c r="G5" s="118">
        <f ca="1">IFERROR(NOW()-F5,"-")</f>
        <v>3.8466319441795349E-2</v>
      </c>
      <c r="H5" s="117">
        <v>45953.352083333331</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45953.396626041664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45953.396626041664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45953.396626041664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45953.396626041664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45953.396626041664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45953.396626041664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45953.396626041664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45953.396626041664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45953.396626041664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45953.396626041664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45953.396626041664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45953.396626041664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45953.396626041664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45953.396626041664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45953.396626041664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45953.396626041664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45953.396626041664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45953.396626041664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45953.396626041664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45953.396626041664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45953.396626041664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45953.396626041664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45953.396626041664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45953.396626041664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45953.396626041664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45953.396626041664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45953.396626041664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45953.396626041664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45953.396626041664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45953.396626041664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45953.396626041664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45953.396626041664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45953.396626041664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45953.396626041664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45953.396626041664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45953.396626041664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45953.396626041664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45953.396626041664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45953.396626041664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45953.396626041664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45953.396626041664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45953.396626041664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45953.396626041664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7"/>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9"/>
      <c r="E2" s="18"/>
      <c r="F2" s="20"/>
      <c r="G2" s="21">
        <f t="shared" ref="G2:G24" ca="1" si="0">IFERROR(NOW()-F2,"-")</f>
        <v>45953.396626041664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45953.396626041664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45953.396626041664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45953.396626041664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45953.396626041664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45953.396626041664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45953.396626041664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45953.396626041664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45953.396626041664</v>
      </c>
      <c r="H10" s="22"/>
      <c r="I10" s="19" t="s">
        <v>39088</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45953.396626041664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45953.396626041664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45953.396626041664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45953.396626041664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45953.396626041664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45953.396626041664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45953.396626041664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45953.396626041664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45953.396626041664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45953.396626041664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45953.396626041664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45953.396626041664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45953.396626041664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45953.396626041664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ref="G25:G88" ca="1" si="1">IFERROR(NOW()-F25,"-")</f>
        <v>45953.396626041664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45953.396626041664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45953.396626041664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45953.396626041664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45953.396626041664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45953.396626041664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45953.396626041664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45953.396626041664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45953.396626041664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45953.396626041664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45953.396626041664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45953.396626041664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45953.396626041664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45953.396626041664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45953.396626041664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45953.396626041664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45953.396626041664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45953.396626041664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45953.396626041664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45953.396626041664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45953.396626041664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45953.396626041664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45953.396626041664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45953.396626041664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45953.396626041664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45953.396626041664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45953.396626041664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45953.396626041664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45953.396626041664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45953.396626041664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45953.396626041664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45953.396626041664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45953.396626041664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45953.396626041664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45953.396626041664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45953.396626041664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45953.396626041664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45953.396626041664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45953.396626041664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45953.396626041664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45953.396626041664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45953.396626041664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45953.396626041664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45953.396626041664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45953.396626041664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45953.396626041664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45953.396626041664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45953.396626041664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45953.396626041664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45953.396626041664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45953.396626041664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45953.396626041664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45953.396626041664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45953.396626041664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45953.396626041664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45953.396626041664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45953.396626041664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45953.396626041664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45953.396626041664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45953.396626041664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45953.396626041664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45953.396626041664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45953.396626041664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45953.396626041664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ref="G89:G152" ca="1" si="2">IFERROR(NOW()-F89,"-")</f>
        <v>45953.396626041664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45953.396626041664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45953.396626041664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45953.396626041664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45953.396626041664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45953.396626041664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45953.396626041664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45953.396626041664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45953.396626041664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45953.396626041664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45953.396626041664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45953.396626041664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45953.396626041664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45953.396626041664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45953.396626041664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45953.396626041664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45953.396626041664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45953.396626041664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45953.396626041664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45953.396626041664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45953.396626041664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45953.396626041664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45953.396626041664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45953.396626041664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45953.396626041664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45953.396626041664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45953.396626041664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45953.396626041664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45953.396626041664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45953.396626041664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45953.396626041664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45953.396626041664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45953.396626041664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45953.396626041664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45953.396626041664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45953.396626041664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45953.396626041664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45953.396626041664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45953.396626041664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45953.396626041664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45953.396626041664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45953.396626041664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45953.396626041664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45953.396626041664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45953.396626041664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45953.396626041664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45953.396626041664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45953.396626041664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45953.396626041664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45953.396626041664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45953.396626041664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45953.396626041664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45953.396626041664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45953.396626041664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45953.396626041664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45953.396626041664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45953.396626041664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45953.396626041664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45953.396626041664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45953.396626041664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45953.396626041664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45953.396626041664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45953.396626041664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45953.396626041664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ref="G153:G216" ca="1" si="3">IFERROR(NOW()-F153,"-")</f>
        <v>45953.396626041664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45953.396626041664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45953.396626041664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45953.396626041664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45953.396626041664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45953.396626041664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45953.396626041664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45953.396626041664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45953.396626041664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45953.396626041664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45953.396626041664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45953.396626041664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45953.396626041664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45953.396626041664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45953.396626041664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45953.396626041664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45953.396626041664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45953.396626041664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45953.396626041664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45953.396626041664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45953.396626041664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45953.396626041664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45953.396626041664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45953.396626041664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45953.396626041664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45953.396626041664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45953.396626041664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45953.396626041664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45953.396626041664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45953.396626041664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45953.396626041664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45953.396626041664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45953.396626041664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45953.396626041664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45953.396626041664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45953.396626041664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45953.396626041664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45953.396626041664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45953.396626041664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45953.396626041664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45953.396626041664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45953.396626041664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45953.396626041664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45953.396626041664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45953.396626041664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45953.396626041664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45953.396626041664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45953.396626041664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45953.396626041664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45953.396626041664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45953.396626041664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45953.396626041664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45953.396626041664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45953.396626041664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45953.396626041664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45953.396626041664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45953.396626041664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45953.396626041664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45953.396626041664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45953.396626041664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45953.396626041664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45953.396626041664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45953.396626041664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45953.396626041664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ref="G217:G280" ca="1" si="4">IFERROR(NOW()-F217,"-")</f>
        <v>45953.396626041664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45953.396626041664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45953.396626041664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45953.396626041664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45953.396626041664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45953.396626041664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45953.396626041664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45953.396626041664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45953.396626041664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45953.396626041664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45953.396626041664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45953.396626041664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45953.396626041664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45953.396626041664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45953.396626041664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45953.396626041664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45953.396626041664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45953.396626041664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45953.396626041664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45953.396626041664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45953.396626041664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45953.396626041664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45953.396626041664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45953.396626041664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45953.396626041664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45953.396626041664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45953.396626041664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45953.396626041664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45953.396626041664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45953.396626041664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45953.396626041664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45953.396626041664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45953.396626041664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45953.396626041664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45953.396626041664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45953.396626041664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45953.396626041664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45953.396626041664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45953.396626041664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45953.396626041664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45953.396626041664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45953.396626041664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45953.396626041664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45953.396626041664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45953.396626041664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45953.396626041664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45953.396626041664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45953.396626041664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45953.396626041664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45953.396626041664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45953.396626041664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45953.396626041664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45953.396626041664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45953.396626041664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45953.396626041664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45953.396626041664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45953.396626041664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45953.396626041664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45953.396626041664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45953.396626041664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45953.396626041664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45953.396626041664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45953.396626041664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45953.396626041664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ref="G281:G344" ca="1" si="5">IFERROR(NOW()-F281,"-")</f>
        <v>45953.396626041664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45953.396626041664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45953.396626041664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45953.396626041664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45953.396626041664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45953.396626041664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45953.396626041664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45953.396626041664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45953.396626041664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45953.396626041664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45953.396626041664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45953.396626041664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45953.396626041664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45953.396626041664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45953.396626041664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45953.396626041664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45953.396626041664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45953.396626041664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45953.396626041664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45953.396626041664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45953.396626041664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45953.396626041664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45953.396626041664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45953.396626041664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45953.396626041664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45953.396626041664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45953.396626041664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45953.396626041664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45953.396626041664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45953.396626041664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45953.396626041664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45953.396626041664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45953.396626041664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45953.396626041664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45953.396626041664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45953.396626041664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45953.396626041664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45953.396626041664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45953.396626041664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45953.396626041664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45953.396626041664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45953.396626041664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45953.396626041664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45953.396626041664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45953.396626041664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45953.396626041664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45953.396626041664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45953.396626041664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45953.396626041664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45953.396626041664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45953.396626041664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45953.396626041664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45953.396626041664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45953.396626041664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45953.396626041664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45953.396626041664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45953.396626041664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45953.396626041664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45953.396626041664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45953.396626041664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45953.396626041664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45953.396626041664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45953.396626041664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45953.396626041664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ref="G345:G408" ca="1" si="6">IFERROR(NOW()-F345,"-")</f>
        <v>45953.396626041664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45953.396626041664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45953.396626041664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45953.396626041664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45953.396626041664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45953.396626041664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45953.396626041664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45953.396626041664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45953.396626041664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45953.396626041664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45953.396626041664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45953.396626041664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45953.396626041664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45953.396626041664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45953.396626041664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45953.396626041664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45953.396626041664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45953.396626041664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45953.396626041664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45953.396626041664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45953.396626041664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45953.396626041664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45953.396626041664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45953.396626041664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45953.396626041664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45953.396626041664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45953.396626041664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45953.396626041664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45953.396626041664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45953.396626041664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45953.396626041664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45953.396626041664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45953.396626041664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45953.396626041664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45953.396626041664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45953.396626041664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45953.396626041664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45953.396626041664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45953.396626041664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45953.396626041664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45953.396626041664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45953.396626041664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45953.396626041664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45953.396626041664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45953.396626041664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45953.396626041664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45953.396626041664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45953.396626041664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45953.396626041664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45953.396626041664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45953.396626041664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45953.396626041664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45953.396626041664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45953.396626041664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45953.396626041664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45953.396626041664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45953.396626041664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45953.396626041664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45953.396626041664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45953.396626041664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45953.396626041664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45953.396626041664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45953.396626041664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45953.396626041664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ref="G409:G472" ca="1" si="7">IFERROR(NOW()-F409,"-")</f>
        <v>45953.396626041664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45953.396626041664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45953.396626041664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45953.396626041664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45953.396626041664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45953.396626041664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45953.396626041664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45953.396626041664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45953.396626041664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45953.396626041664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45953.396626041664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45953.396626041664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45953.396626041664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45953.396626041664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45953.396626041664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45953.396626041664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45953.396626041664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45953.396626041664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45953.396626041664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45953.396626041664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45953.396626041664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45953.396626041664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45953.396626041664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45953.396626041664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45953.396626041664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45953.396626041664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45953.396626041664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45953.396626041664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45953.396626041664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45953.396626041664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45953.396626041664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45953.396626041664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45953.396626041664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45953.396626041664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45953.396626041664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45953.396626041664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45953.396626041664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45953.396626041664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45953.396626041664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45953.396626041664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45953.396626041664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45953.396626041664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45953.396626041664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45953.396626041664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45953.396626041664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45953.396626041664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45953.396626041664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45953.396626041664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45953.396626041664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45953.396626041664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45953.396626041664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45953.396626041664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45953.396626041664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45953.396626041664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45953.396626041664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45953.396626041664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45953.396626041664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45953.396626041664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45953.396626041664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45953.396626041664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45953.396626041664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45953.396626041664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45953.396626041664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45953.396626041664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ref="G473:G536" ca="1" si="8">IFERROR(NOW()-F473,"-")</f>
        <v>45953.396626041664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45953.396626041664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45953.396626041664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45953.396626041664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45953.396626041664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45953.396626041664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45953.396626041664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45953.396626041664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45953.396626041664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45953.396626041664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45953.396626041664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45953.396626041664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45953.396626041664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45953.396626041664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45953.396626041664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45953.396626041664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45953.396626041664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45953.396626041664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45953.396626041664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45953.396626041664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45953.396626041664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45953.396626041664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45953.396626041664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45953.396626041664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45953.396626041664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45953.396626041664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45953.396626041664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45953.396626041664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45953.396626041664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45953.396626041664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45953.396626041664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45953.396626041664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45953.396626041664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45953.396626041664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45953.396626041664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45953.396626041664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45953.396626041664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45953.396626041664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45953.396626041664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45953.396626041664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45953.396626041664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45953.396626041664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45953.396626041664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45953.396626041664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45953.396626041664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45953.396626041664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45953.396626041664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45953.396626041664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45953.396626041664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45953.396626041664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45953.396626041664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45953.396626041664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45953.396626041664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45953.396626041664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45953.396626041664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45953.396626041664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45953.396626041664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45953.396626041664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45953.396626041664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45953.396626041664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45953.396626041664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45953.396626041664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45953.396626041664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45953.396626041664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ref="G537:G600" ca="1" si="9">IFERROR(NOW()-F537,"-")</f>
        <v>45953.396626041664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45953.396626041664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45953.396626041664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45953.396626041664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45953.396626041664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45953.396626041664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45953.396626041664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45953.396626041664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45953.396626041664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45953.396626041664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45953.396626041664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45953.396626041664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45953.396626041664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45953.396626041664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45953.396626041664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45953.396626041664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45953.396626041664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45953.396626041664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45953.396626041664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45953.396626041664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45953.396626041664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45953.396626041664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45953.396626041664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45953.396626041664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45953.396626041664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45953.396626041664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45953.396626041664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45953.396626041664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45953.396626041664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45953.396626041664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45953.396626041664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45953.396626041664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45953.396626041664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45953.396626041664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45953.396626041664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45953.396626041664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45953.396626041664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45953.396626041664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45953.396626041664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45953.396626041664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45953.396626041664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45953.396626041664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45953.396626041664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45953.396626041664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45953.396626041664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45953.396626041664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45953.396626041664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45953.396626041664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45953.396626041664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45953.396626041664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45953.396626041664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45953.396626041664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45953.396626041664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45953.396626041664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45953.396626041664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45953.396626041664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45953.396626041664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45953.396626041664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45953.396626041664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45953.396626041664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45953.396626041664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45953.396626041664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45953.396626041664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45953.396626041664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ref="G601:G664" ca="1" si="10">IFERROR(NOW()-F601,"-")</f>
        <v>45953.396626041664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45953.396626041664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45953.396626041664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45953.396626041664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45953.396626041664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45953.396626041664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45953.396626041664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45953.396626041664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45953.396626041664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45953.396626041664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45953.396626041664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45953.396626041664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45953.396626041664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45953.396626041664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45953.396626041664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45953.396626041664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45953.396626041664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45953.396626041664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45953.396626041664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45953.396626041664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45953.396626041664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45953.396626041664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45953.396626041664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45953.396626041664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45953.396626041664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45953.396626041664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45953.396626041664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45953.396626041664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45953.396626041664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45953.396626041664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45953.396626041664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45953.396626041664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45953.396626041664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45953.396626041664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45953.396626041664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45953.396626041664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45953.396626041664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45953.396626041664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45953.396626041664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45953.396626041664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45953.396626041664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45953.396626041664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45953.396626041664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45953.396626041664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45953.396626041664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45953.396626041664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45953.396626041664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45953.396626041664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45953.396626041664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45953.396626041664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45953.396626041664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45953.396626041664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45953.396626041664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45953.396626041664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45953.396626041664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45953.396626041664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45953.396626041664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45953.396626041664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45953.396626041664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45953.396626041664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45953.396626041664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45953.396626041664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45953.396626041664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45953.396626041664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ref="G665:G728" ca="1" si="11">IFERROR(NOW()-F665,"-")</f>
        <v>45953.396626041664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45953.396626041664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45953.396626041664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45953.396626041664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45953.396626041664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45953.396626041664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45953.396626041664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45953.396626041664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45953.396626041664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45953.396626041664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45953.396626041664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45953.396626041664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45953.396626041664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45953.396626041664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45953.396626041664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45953.396626041664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45953.396626041664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45953.396626041664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45953.396626041664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45953.396626041664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45953.396626041664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45953.396626041664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45953.396626041664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45953.396626041664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45953.396626041664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45953.396626041664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45953.396626041664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45953.396626041664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45953.396626041664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45953.396626041664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45953.396626041664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45953.396626041664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45953.396626041664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45953.396626041664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45953.396626041664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45953.396626041664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45953.396626041664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45953.396626041664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45953.396626041664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45953.396626041664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45953.396626041664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45953.396626041664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45953.396626041664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45953.396626041664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45953.396626041664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45953.396626041664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45953.396626041664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45953.396626041664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45953.396626041664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45953.396626041664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45953.396626041664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45953.396626041664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45953.396626041664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45953.396626041664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45953.396626041664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45953.396626041664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45953.396626041664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45953.396626041664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45953.396626041664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45953.396626041664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45953.396626041664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45953.396626041664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45953.396626041664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45953.396626041664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ref="G729:G792" ca="1" si="12">IFERROR(NOW()-F729,"-")</f>
        <v>45953.396626041664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45953.396626041664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45953.396626041664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45953.396626041664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45953.396626041664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45953.396626041664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45953.396626041664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45953.396626041664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45953.396626041664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45953.396626041664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45953.396626041664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45953.396626041664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45953.396626041664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45953.396626041664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45953.396626041664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45953.396626041664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45953.396626041664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45953.396626041664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45953.396626041664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45953.396626041664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45953.396626041664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45953.396626041664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45953.396626041664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45953.396626041664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45953.396626041664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45953.396626041664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45953.396626041664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45953.396626041664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45953.396626041664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45953.396626041664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45953.396626041664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45953.396626041664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45953.396626041664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45953.396626041664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45953.396626041664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45953.396626041664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45953.396626041664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45953.396626041664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45953.396626041664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45953.396626041664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45953.396626041664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45953.396626041664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45953.396626041664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45953.396626041664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45953.396626041664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45953.396626041664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45953.396626041664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45953.396626041664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45953.396626041664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45953.396626041664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45953.396626041664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45953.396626041664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45953.396626041664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45953.396626041664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45953.396626041664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45953.396626041664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45953.396626041664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45953.396626041664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45953.396626041664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45953.396626041664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45953.396626041664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45953.396626041664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45953.396626041664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45953.396626041664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ref="G793:G856" ca="1" si="13">IFERROR(NOW()-F793,"-")</f>
        <v>45953.396626041664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45953.396626041664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45953.396626041664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45953.396626041664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45953.396626041664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45953.396626041664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45953.396626041664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45953.396626041664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45953.396626041664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45953.396626041664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45953.396626041664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45953.396626041664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45953.396626041664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45953.396626041664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45953.396626041664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45953.396626041664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45953.396626041664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45953.396626041664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45953.396626041664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45953.396626041664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45953.396626041664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45953.396626041664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45953.396626041664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45953.396626041664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45953.396626041664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45953.396626041664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45953.396626041664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45953.396626041664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45953.396626041664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45953.396626041664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45953.396626041664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45953.396626041664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45953.396626041664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45953.396626041664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45953.396626041664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45953.396626041664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45953.396626041664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45953.396626041664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45953.396626041664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45953.396626041664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45953.396626041664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45953.396626041664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45953.396626041664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45953.396626041664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45953.396626041664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45953.396626041664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45953.396626041664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45953.396626041664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45953.396626041664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45953.396626041664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45953.396626041664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45953.396626041664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45953.396626041664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45953.396626041664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45953.396626041664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45953.396626041664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45953.396626041664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45953.396626041664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45953.396626041664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45953.396626041664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45953.396626041664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45953.396626041664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45953.396626041664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45953.396626041664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ref="G857:G920" ca="1" si="14">IFERROR(NOW()-F857,"-")</f>
        <v>45953.396626041664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45953.396626041664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45953.396626041664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45953.396626041664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45953.396626041664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45953.396626041664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45953.396626041664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45953.396626041664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45953.396626041664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45953.396626041664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45953.396626041664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45953.396626041664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45953.396626041664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45953.396626041664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45953.396626041664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45953.396626041664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45953.396626041664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45953.396626041664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45953.396626041664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45953.396626041664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45953.396626041664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45953.396626041664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45953.396626041664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45953.396626041664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45953.396626041664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45953.396626041664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45953.396626041664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45953.396626041664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45953.396626041664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45953.396626041664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45953.396626041664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45953.396626041664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45953.396626041664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45953.396626041664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45953.396626041664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45953.396626041664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45953.396626041664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45953.396626041664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45953.396626041664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45953.396626041664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45953.396626041664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45953.396626041664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45953.396626041664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45953.396626041664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45953.396626041664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45953.396626041664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45953.396626041664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45953.396626041664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45953.396626041664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45953.396626041664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45953.396626041664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45953.396626041664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45953.396626041664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45953.396626041664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45953.396626041664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45953.396626041664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45953.396626041664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45953.396626041664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45953.396626041664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45953.396626041664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45953.396626041664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45953.396626041664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45953.396626041664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45953.396626041664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ref="G921:G984" ca="1" si="15">IFERROR(NOW()-F921,"-")</f>
        <v>45953.396626041664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45953.396626041664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45953.396626041664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45953.396626041664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45953.396626041664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45953.396626041664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45953.396626041664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45953.396626041664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45953.396626041664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45953.396626041664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45953.396626041664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45953.396626041664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45953.396626041664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45953.396626041664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45953.396626041664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45953.396626041664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45953.396626041664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45953.396626041664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45953.396626041664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45953.396626041664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45953.396626041664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45953.396626041664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45953.396626041664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45953.396626041664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45953.396626041664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45953.396626041664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45953.396626041664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45953.396626041664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45953.396626041664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45953.396626041664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45953.396626041664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45953.396626041664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45953.396626041664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45953.396626041664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45953.396626041664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45953.396626041664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45953.396626041664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45953.396626041664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45953.396626041664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45953.396626041664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45953.396626041664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45953.396626041664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45953.396626041664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45953.396626041664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45953.396626041664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45953.396626041664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45953.396626041664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45953.396626041664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45953.396626041664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45953.396626041664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45953.396626041664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45953.396626041664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45953.396626041664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45953.396626041664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45953.396626041664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45953.396626041664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45953.396626041664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45953.396626041664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45953.396626041664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45953.396626041664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45953.396626041664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45953.396626041664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45953.396626041664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45953.396626041664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ref="G985:G1048" ca="1" si="16">IFERROR(NOW()-F985,"-")</f>
        <v>45953.396626041664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45953.396626041664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45953.396626041664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45953.396626041664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45953.396626041664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45953.396626041664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45953.396626041664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45953.396626041664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45953.396626041664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45953.396626041664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45953.396626041664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45953.396626041664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45953.396626041664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45953.396626041664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45953.396626041664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45953.396626041664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45953.396626041664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45953.396626041664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45953.396626041664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45953.396626041664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45953.396626041664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45953.396626041664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45953.396626041664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45953.396626041664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45953.396626041664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45953.396626041664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45953.396626041664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45953.396626041664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45953.396626041664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45953.396626041664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45953.396626041664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45953.396626041664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45953.396626041664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45953.396626041664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45953.396626041664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45953.396626041664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45953.396626041664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45953.396626041664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45953.396626041664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45953.396626041664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45953.396626041664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45953.396626041664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45953.396626041664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45953.396626041664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45953.396626041664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45953.396626041664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45953.396626041664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45953.396626041664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45953.396626041664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45953.396626041664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45953.396626041664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45953.396626041664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45953.396626041664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45953.396626041664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45953.396626041664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45953.396626041664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45953.396626041664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45953.396626041664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45953.396626041664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45953.396626041664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45953.396626041664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45953.396626041664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45953.396626041664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45953.396626041664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ref="G1049:G1112" ca="1" si="17">IFERROR(NOW()-F1049,"-")</f>
        <v>45953.396626041664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45953.396626041664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45953.396626041664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45953.396626041664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45953.396626041664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45953.396626041664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45953.396626041664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45953.396626041664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45953.396626041664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45953.396626041664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45953.396626041664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45953.396626041664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45953.396626041664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45953.396626041664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45953.396626041664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45953.396626041664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45953.396626041664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45953.396626041664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45953.396626041664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45953.396626041664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45953.396626041664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45953.396626041664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45953.396626041664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45953.396626041664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45953.396626041664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45953.396626041664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45953.396626041664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45953.396626041664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45953.396626041664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45953.396626041664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45953.396626041664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45953.396626041664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45953.396626041664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45953.396626041664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45953.396626041664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45953.396626041664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45953.396626041664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45953.396626041664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45953.396626041664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45953.396626041664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45953.396626041664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45953.396626041664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45953.396626041664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45953.396626041664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45953.396626041664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45953.396626041664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45953.396626041664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45953.396626041664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45953.396626041664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45953.396626041664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45953.396626041664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45953.396626041664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45953.396626041664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45953.396626041664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45953.396626041664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45953.396626041664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45953.396626041664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45953.396626041664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45953.396626041664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45953.396626041664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45953.396626041664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45953.396626041664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45953.396626041664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45953.396626041664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ref="G1113:G1127" ca="1" si="18">IFERROR(NOW()-F1113,"-")</f>
        <v>45953.396626041664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45953.396626041664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45953.396626041664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45953.396626041664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45953.396626041664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45953.396626041664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45953.396626041664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45953.396626041664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45953.396626041664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45953.396626041664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45953.396626041664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45953.396626041664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45953.396626041664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45953.396626041664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45953.396626041664</v>
      </c>
      <c r="H1127" s="22"/>
      <c r="I1127" s="19" t="str">
        <f>IFERROR(VLOOKUP(D1127,DB!A:F,6,0),"")</f>
        <v/>
      </c>
      <c r="J1127" s="18" t="str">
        <f>IFERROR(VLOOKUP(D1127,DB!A:G,7,0),"")</f>
        <v/>
      </c>
      <c r="K1127" s="47"/>
      <c r="L1127" s="23" t="str">
        <f>IFERROR(VLOOKUP(D1127,DB!A:I,9,0),"")</f>
        <v/>
      </c>
    </row>
  </sheetData>
  <dataValidations count="2">
    <dataValidation allowBlank="1" showInputMessage="1" showErrorMessage="1" sqref="E1" xr:uid="{5914219A-CB83-432D-936A-CC0CB6F3982A}"/>
    <dataValidation type="list" allowBlank="1" showInputMessage="1" showErrorMessage="1" sqref="E2:E11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workbookViewId="0">
      <selection activeCell="D24" sqref="D2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249.9159084490675</v>
      </c>
      <c r="H2" s="101">
        <v>45703.474768518521</v>
      </c>
      <c r="I2" s="98" t="str">
        <f>IFERROR(VLOOKUP(D2,DB!A:F,6,0),"")</f>
        <v>SCECO</v>
      </c>
      <c r="J2" s="98" t="str">
        <f>IFERROR(VLOOKUP(D2,DB!A:G,7,0),"")</f>
        <v>Dead</v>
      </c>
      <c r="K2" s="103" t="s">
        <v>39090</v>
      </c>
      <c r="L2" s="95" t="str">
        <f>IFERROR(VLOOKUP(D2,DB!A:I,9,0),"")</f>
        <v>Latis</v>
      </c>
    </row>
    <row r="3" spans="1:16" ht="15" customHeight="1">
      <c r="A3" s="121"/>
      <c r="B3" s="121" t="str">
        <f>IFERROR(VLOOKUP(D3,DB!A:K,11,0),"")</f>
        <v/>
      </c>
      <c r="C3" s="122"/>
      <c r="D3" s="123"/>
      <c r="E3" s="100"/>
      <c r="F3" s="125"/>
      <c r="G3" s="126">
        <f ca="1">IFERROR(NOW()-F3,"")</f>
        <v>45953.396626041664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45953.396626041664</v>
      </c>
      <c r="H4" s="125"/>
      <c r="I4" s="121" t="str">
        <f>IFERROR(VLOOKUP(D4,DB!A:F,6,0),"")</f>
        <v/>
      </c>
      <c r="J4" s="121" t="str">
        <f>IFERROR(VLOOKUP(D4,DB!A:G,7,0),"")</f>
        <v/>
      </c>
      <c r="K4" s="127"/>
      <c r="L4" s="123" t="str">
        <f>IFERROR(VLOOKUP(D4,DB!A:I,9,0),"")</f>
        <v/>
      </c>
    </row>
    <row r="5" spans="1:16" ht="15" customHeight="1">
      <c r="A5" s="121"/>
      <c r="B5" s="121" t="str">
        <f>IFERROR(VLOOKUP(D5,DB!A:K,11,0),"")</f>
        <v>R4</v>
      </c>
      <c r="C5" s="122"/>
      <c r="D5" s="103" t="s">
        <v>23107</v>
      </c>
      <c r="E5" s="100"/>
      <c r="F5" s="125"/>
      <c r="G5" s="126">
        <f ca="1">IFERROR(NOW()-F5,"")</f>
        <v>45953.396626041664</v>
      </c>
      <c r="H5" s="125"/>
      <c r="I5" s="121" t="str">
        <f>IFERROR(VLOOKUP(D5,DB!A:F,6,0),"")</f>
        <v>SCECO</v>
      </c>
      <c r="J5" s="121" t="str">
        <f>IFERROR(VLOOKUP(D5,DB!A:G,7,0),"")</f>
        <v>Vandalized+Vandalized</v>
      </c>
      <c r="K5" s="127"/>
      <c r="L5" s="123" t="str">
        <f>IFERROR(VLOOKUP(D5,DB!A:I,9,0),"")</f>
        <v>Latis</v>
      </c>
    </row>
    <row r="6" spans="1:16" ht="15" customHeight="1">
      <c r="A6" s="121"/>
      <c r="B6" s="121" t="str">
        <f>IFERROR(VLOOKUP(D6,DB!A:K,11,0),"")</f>
        <v/>
      </c>
      <c r="C6" s="122"/>
      <c r="D6" s="123"/>
      <c r="E6" s="100"/>
      <c r="F6" s="125"/>
      <c r="G6" s="126">
        <f ca="1">IFERROR(NOW()-F6,"")</f>
        <v>45953.396626041664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45953.396626041664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45953.396626041664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45953.396626041664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45953.396626041664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45953.396626041664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45953.396626041664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45953.396626041664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45953.396626041664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c r="E15" s="100"/>
      <c r="F15" s="125"/>
      <c r="G15" s="126">
        <f ca="1">IFERROR(NOW()-F15,"")</f>
        <v>45953.396626041664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45953.396626041664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45953.396626041664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45953.396626041664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45953.396626041664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45953.396626041664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45953.396626041664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45953.396626041664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45953.396626041664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45953.396626041664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45953.396626041664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45953.396626041664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45953.396626041664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45953.396626041664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45953.396626041664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45953.396626041664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45953.396626041664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45953.396626041664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45953.396626041664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45953.396626041664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45953.396626041664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45953.396626041664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45953.396626041664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45953.396626041664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45953.396626041664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45953.396626041664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45953.396626041664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45953.396626041664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45953.396626041664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45953.396626041664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45953.396626041664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45953.396626041664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45953.396626041664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45953.396626041664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45953.396626041664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45953.396626041664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45953.396626041664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45953.396626041664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45953.396626041664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45953.396626041664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45953.396626041664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45953.396626041664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45953.396626041664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45953.396626041664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45953.396626041664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45953.396626041664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45953.396626041664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45953.396626041664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45953.396626041664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45953.396626041664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45953.396626041664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45953.396626041664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45953.396626041664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45953.396626041664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45953.396626041664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45953.396626041664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45953.396626041664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45953.396626041664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45953.396626041664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45953.396626041664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45953.396626041664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45953.396626041664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45953.396626041664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45953.396626041664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45953.396626041664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45953.396626041664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45953.396626041664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45953.396626041664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45953.396626041664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45953.396626041664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45953.396626041664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45953.396626041664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45953.396626041664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45953.396626041664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45953.396626041664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45953.396626041664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45953.396626041664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45953.396626041664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45953.396626041664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45953.396626041664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45953.396626041664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45953.396626041664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45953.396626041664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45953.396626041664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45953.396626041664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45953.396626041664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45953.396626041664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45953.396626041664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45953.396626041664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45953.396626041664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45953.396626041664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45953.396626041664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45953.396626041664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45953.396626041664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45953.396626041664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45953.396626041664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45953.396626041664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45953.396626041664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45953.396626041664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45953.396626041664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45953.396626041664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45953.396626041664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45953.396626041664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45953.396626041664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45953.396626041664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45953.396626041664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45953.396626041664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45953.396626041664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45953.396626041664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45953.396626041664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45953.396626041664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45953.396626041664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45953.396626041664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45953.396626041664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45953.396626041664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45953.396626041664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45953.396626041664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45953.396626041664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45953.396626041664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45953.396626041664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45953.396626041664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45953.396626041664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45953.396626041664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45953.396626041664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45953.396626041664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45953.396626041664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45953.396626041664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45953.396626041664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45953.396626041664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45953.396626041664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45953.396626041664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45953.396626041664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45953.396626041664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45953.396626041664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45953.396626041664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45953.396626041664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45953.396626041664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45953.396626041664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45953.396626041664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45953.396626041664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45953.396626041664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45953.396626041664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45953.396626041664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45953.396626041664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45953.396626041664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45953.396626041664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45953.396626041664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45953.396626041664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45953.396626041664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45953.396626041664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45953.396626041664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45953.396626041664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45953.396626041664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45953.396626041664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45953.396626041664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45953.396626041664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45953.396626041664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45953.396626041664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45953.396626041664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45953.396626041664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45953.396626041664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45953.396626041664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45953.396626041664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45953.396626041664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45953.396626041664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45953.396626041664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45953.396626041664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45953.396626041664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45953.396626041664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45953.396626041664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45953.396626041664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45953.396626041664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45953.396626041664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45953.396626041664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45953.396626041664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45953.396626041664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45953.396626041664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45953.396626041664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45953.396626041664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45953.396626041664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45953.396626041664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45953.396626041664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45953.396626041664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45953.396626041664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45953.396626041664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45953.396626041664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45953.396626041664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45953.396626041664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45953.396626041664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45953.396626041664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45953.396626041664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45953.396626041664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45953.396626041664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45953.396626041664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45953.396626041664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45953.396626041664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45953.396626041664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45953.396626041664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45953.396626041664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45953.396626041664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45953.396626041664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45953.396626041664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45953.396626041664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45953.396626041664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45953.396626041664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45953.396626041664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45953.396626041664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45953.396626041664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45953.396626041664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45953.396626041664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45953.396626041664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45953.396626041664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45953.396626041664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45953.396626041664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45953.396626041664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45953.396626041664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45953.396626041664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45953.396626041664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45953.396626041664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45953.396626041664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45953.396626041664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45953.396626041664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45953.396626041664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45953.396626041664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45953.396626041664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45953.396626041664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45953.396626041664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45953.396626041664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45953.396626041664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45953.396626041664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45953.396626041664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45953.396626041664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45953.396626041664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45953.396626041664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45953.396626041664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45953.396626041664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45953.396626041664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45953.396626041664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45953.396626041664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45953.396626041664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45953.396626041664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45953.396626041664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45953.396626041664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45953.396626041664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45953.396626041664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45953.396626041664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45953.396626041664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45953.396626041664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45953.396626041664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45953.396626041664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45953.396626041664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45953.396626041664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45953.396626041664</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45953.396626041664</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61.564565856475383</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27.207748726847058</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8.6250519675886608</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4.7355149305512896</v>
      </c>
      <c r="H5" s="155">
        <v>45948.661111111112</v>
      </c>
      <c r="I5" s="154" t="str">
        <f>IFERROR(VLOOKUP(D5,DB!A:F,6,0),"")</f>
        <v>SCECO</v>
      </c>
      <c r="J5" s="154" t="str">
        <f>IFERROR(VLOOKUP(D5,DB!A:G,7,0),"")</f>
        <v>Dead</v>
      </c>
      <c r="K5" s="154" t="s">
        <v>39098</v>
      </c>
      <c r="L5" s="154" t="str">
        <f>IFERROR(VLOOKUP(D5,DB!A:I,9,0),"")</f>
        <v>Latis</v>
      </c>
    </row>
    <row r="6" spans="1:13" ht="15">
      <c r="A6" s="154" t="s">
        <v>39099</v>
      </c>
      <c r="B6" s="154" t="str">
        <f>IFERROR(VLOOKUP(D6,DB!A:K,11,0),"")</f>
        <v>R5</v>
      </c>
      <c r="C6" s="154">
        <v>4</v>
      </c>
      <c r="D6" s="154" t="s">
        <v>38181</v>
      </c>
      <c r="E6" s="154" t="s">
        <v>38998</v>
      </c>
      <c r="F6" s="155">
        <v>45953.324178240742</v>
      </c>
      <c r="G6" s="156">
        <f ca="1">IFERROR(NOW()-F6,"")</f>
        <v>7.2447800921509042E-2</v>
      </c>
      <c r="H6" s="155">
        <v>45953.303553240738</v>
      </c>
      <c r="I6" s="154" t="str">
        <f>IFERROR(VLOOKUP(D6,DB!A:F,6,0),"")</f>
        <v>SCECO</v>
      </c>
      <c r="J6" s="154" t="str">
        <f>IFERROR(VLOOKUP(D6,DB!A:G,7,0),"")</f>
        <v>Haj Removal</v>
      </c>
      <c r="K6" s="154" t="s">
        <v>39100</v>
      </c>
      <c r="L6" s="154" t="str">
        <f>IFERROR(VLOOKUP(D6,DB!A:I,9,0),"")</f>
        <v>Latis</v>
      </c>
    </row>
    <row r="7" spans="1:13" ht="15">
      <c r="A7" s="154" t="s">
        <v>39101</v>
      </c>
      <c r="B7" s="154" t="str">
        <f>IFERROR(VLOOKUP(D7,DB!A:K,11,0),"")</f>
        <v>R5</v>
      </c>
      <c r="C7" s="154">
        <v>1</v>
      </c>
      <c r="D7" s="154" t="s">
        <v>38444</v>
      </c>
      <c r="E7" s="154" t="s">
        <v>38998</v>
      </c>
      <c r="F7" s="155">
        <v>45953.371400462966</v>
      </c>
      <c r="G7" s="156">
        <f ca="1">IFERROR(NOW()-F7,"")</f>
        <v>2.5225578698155005E-2</v>
      </c>
      <c r="H7" s="155">
        <v>45953.365590277775</v>
      </c>
      <c r="I7" s="154" t="str">
        <f>IFERROR(VLOOKUP(D7,DB!A:F,6,0),"")</f>
        <v>SCECO</v>
      </c>
      <c r="J7" s="154" t="str">
        <f>IFERROR(VLOOKUP(D7,DB!A:G,7,0),"")</f>
        <v>Haj Removal</v>
      </c>
      <c r="K7" s="154" t="s">
        <v>39100</v>
      </c>
      <c r="L7" s="154" t="str">
        <f>IFERROR(VLOOKUP(D7,DB!A:I,9,0),"")</f>
        <v>Latis</v>
      </c>
    </row>
    <row r="8" spans="1:13" ht="15">
      <c r="A8" s="160"/>
      <c r="B8" s="160" t="str">
        <f>IFERROR(VLOOKUP(D8,DB!A:K,11,0),"")</f>
        <v/>
      </c>
      <c r="C8" s="160"/>
      <c r="D8" s="160"/>
      <c r="E8" s="160"/>
      <c r="F8" s="161"/>
      <c r="G8" s="162">
        <f ca="1">IFERROR(NOW()-F8,"")</f>
        <v>45953.396626041664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45953.396626041664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45953.396626041664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45953.396626041664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45953.396626041664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45953.396626041664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45953.396626041664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45953.396626041664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45953.396626041664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45953.396626041664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45953.396626041664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45953.396626041664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45953.396626041664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45953.396626041664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45953.396626041664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45953.396626041664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45953.396626041664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45953.396626041664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45953.396626041664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45953.396626041664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45953.396626041664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45953.396626041664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45953.396626041664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45953.396626041664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45953.396626041664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45953.396626041664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45953.396626041664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45953.396626041664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45953.396626041664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45953.396626041664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45953.396626041664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45953.396626041664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45953.396626041664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45953.396626041664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45953.396626041664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45953.396626041664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45953.396626041664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45953.396626041664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45953.396626041664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45953.396626041664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45953.396626041664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45953.396626041664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45953.396626041664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45953.396626041664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45953.396626041664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45953.396626041664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45953.396626041664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45953.396626041664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45953.396626041664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45953.396626041664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45953.396626041664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45953.396626041664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45953.396626041664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45953.396626041664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45953.396626041664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45953.396626041664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45953.396626041664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45953.396626041664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45953.396626041664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45953.396626041664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45953.396626041664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45953.396626041664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45953.396626041664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45953.396626041664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45953.396626041664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45953.396626041664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45953.396626041664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45953.396626041664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45953.396626041664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45953.396626041664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45953.396626041664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45953.396626041664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45953.396626041664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45953.396626041664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45953.396626041664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45953.396626041664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45953.396626041664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45953.396626041664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45953.396626041664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45953.396626041664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45953.396626041664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45953.396626041664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45953.396626041664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45953.396626041664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45953.396626041664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45953.396626041664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45953.396626041664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45953.396626041664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45953.396626041664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45953.396626041664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45953.396626041664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45953.396626041664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45953.396626041664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45953.396626041664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45953.396626041664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45953.396626041664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45953.396626041664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45953.396626041664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45953.396626041664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45953.396626041664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45953.396626041664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45953.396626041664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45953.396626041664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45953.396626041664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45953.396626041664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45953.396626041664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45953.396626041664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45953.396626041664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45953.396626041664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45953.396626041664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45953.396626041664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45953.396626041664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45953.396626041664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45953.396626041664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45953.396626041664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45953.396626041664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45953.396626041664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45953.396626041664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45953.396626041664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45953.396626041664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45953.396626041664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45953.396626041664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45953.396626041664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45953.396626041664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45953.396626041664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45953.396626041664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45953.396626041664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45953.396626041664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45953.396626041664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45953.396626041664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45953.396626041664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45953.396626041664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45953.396626041664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45953.396626041664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45953.396626041664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45953.396626041664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45953.396626041664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45953.396626041664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45953.396626041664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45953.396626041664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45953.396626041664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45953.396626041664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45953.396626041664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45953.396626041664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45953.396626041664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45953.396626041664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45953.396626041664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45953.396626041664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45953.396626041664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45953.396626041664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45953.396626041664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45953.396626041664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45953.396626041664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45953.396626041664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45953.396626041664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45953.396626041664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45953.396626041664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45953.396626041664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45953.396626041664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45953.396626041664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45953.396626041664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45953.396626041664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45953.396626041664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45953.396626041664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45953.396626041664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45953.396626041664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45953.396626041664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45953.396626041664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45953.396626041664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45953.396626041664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45953.396626041664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45953.396626041664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45953.396626041664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45953.396626041664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45953.396626041664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45953.396626041664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45953.396626041664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45953.396626041664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45953.396626041664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45953.396626041664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45953.396626041664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45953.396626041664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45953.396626041664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45953.396626041664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45953.396626041664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45953.396626041664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45953.396626041664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45953.396626041664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45953.396626041664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45953.396626041664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45953.396626041664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45953.396626041664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45953.396626041664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45953.396626041664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45953.396626041664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45953.396626041664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45953.396626041664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45953.396626041664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45953.396626041664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45953.396626041664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45953.396626041664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45953.396626041664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45953.396626041664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45953.396626041664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45953.396626041664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45953.396626041664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45953.396626041664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45953.396626041664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45953.396626041664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45953.396626041664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45953.396626041664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45953.396626041664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45953.396626041664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45953.396626041664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45953.396626041664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45953.396626041664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45953.396626041664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45953.396626041664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45953.396626041664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45953.396626041664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45953.396626041664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45953.396626041664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45953.396626041664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45953.396626041664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45953.396626041664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45953.396626041664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45953.396626041664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45953.396626041664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45953.396626041664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45953.396626041664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45953.396626041664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45953.396626041664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45953.396626041664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45953.396626041664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45953.396626041664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45953.396626041664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45953.396626041664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45953.396626041664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45953.396626041664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45953.396626041664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45953.396626041664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45953.396626041664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45953.396626041664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45953.396626041664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45953.396626041664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45953.396626041664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45953.396626041664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45953.396626041664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45953.396626041664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45953.396626041664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45953.396626041664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45953.396626041664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45953.396626041664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45953.396626041664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45953.396626041664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45953.396626041664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45953.396626041664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45953.396626041664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45953.396626041664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45953.396626041664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45953.396626041664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45953.396626041664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45953.396626041664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45953.396626041664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45953.396626041664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45953.396626041664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45953.396626041664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45953.396626041664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45953.396626041664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45953.396626041664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45953.396626041664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45953.396626041664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45953.396626041664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45953.396626041664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45953.396626041664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45953.396626041664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45953.396626041664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45953.396626041664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45953.396626041664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45953.396626041664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45953.396626041664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45953.396626041664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45953.396626041664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45953.396626041664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45953.396626041664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45953.396626041664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45953.396626041664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45953.396626041664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45953.396626041664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45953.396626041664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45953.396626041664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45953.396626041664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45953.396626041664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45953.396626041664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45953.396626041664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45953.396626041664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45953.396626041664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45953.396626041664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45953.396626041664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45953.396626041664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45953.396626041664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45953.396626041664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45953.396626041664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45953.396626041664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45953.396626041664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45953.396626041664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45953.396626041664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45953.396626041664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45953.396626041664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45953.396626041664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45953.396626041664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45953.396626041664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45953.396626041664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45953.396626041664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45953.396626041664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45953.396626041664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45953.396626041664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45953.396626041664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45953.396626041664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45953.396626041664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45953.396626041664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45953.396626041664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45953.396626041664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45953.396626041664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45953.396626041664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45953.396626041664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45953.396626041664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45953.396626041664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45953.396626041664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45953.396626041664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45953.396626041664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45953.396626041664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45953.396626041664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45953.396626041664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45953.396626041664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45953.396626041664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45953.396626041664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45953.396626041664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45953.396626041664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45953.396626041664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45953.396626041664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45953.396626041664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45953.396626041664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45953.396626041664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45953.396626041664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45953.396626041664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45953.396626041664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45953.396626041664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45953.396626041664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45953.396626041664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45953.396626041664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45953.396626041664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45953.396626041664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45953.396626041664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45953.396626041664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45953.396626041664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45953.396626041664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45953.396626041664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45953.396626041664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45953.396626041664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45953.396626041664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45953.396626041664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45953.396626041664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45953.396626041664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45953.396626041664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45953.396626041664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45953.396626041664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45953.396626041664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45953.396626041664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45953.396626041664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45953.396626041664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45953.396626041664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45953.396626041664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45953.396626041664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45953.396626041664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45953.396626041664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45953.396626041664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45953.396626041664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45953.396626041664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45953.396626041664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45953.396626041664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45953.396626041664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45953.396626041664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45953.396626041664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45953.396626041664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45953.396626041664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45953.396626041664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45953.396626041664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45953.396626041664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45953.396626041664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45953.396626041664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45953.396626041664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45953.396626041664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45953.396626041664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45953.396626041664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45953.396626041664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45953.396626041664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45953.396626041664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45953.396626041664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45953.396626041664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45953.396626041664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45953.396626041664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45953.396626041664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45953.396626041664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45953.396626041664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45953.396626041664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45953.396626041664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45953.396626041664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45953.396626041664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45953.396626041664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45953.396626041664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45953.396626041664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45953.396626041664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45953.396626041664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45953.396626041664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45953.396626041664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45953.396626041664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45953.396626041664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45953.396626041664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45953.396626041664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45953.396626041664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45953.396626041664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45953.396626041664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45953.396626041664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45953.396626041664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45953.396626041664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45953.396626041664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45953.396626041664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45953.396626041664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45953.396626041664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45953.396626041664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45953.396626041664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45953.396626041664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45953.396626041664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45953.396626041664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45953.396626041664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45953.396626041664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45953.396626041664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45953.396626041664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45953.396626041664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45953.396626041664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45953.396626041664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45953.396626041664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45953.396626041664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45953.396626041664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45953.396626041664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45953.396626041664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45953.396626041664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45953.396626041664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45953.396626041664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45953.396626041664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45953.396626041664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45953.396626041664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45953.396626041664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45953.396626041664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45953.396626041664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45953.396626041664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45953.396626041664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45953.396626041664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45953.396626041664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45953.396626041664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45953.396626041664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45953.396626041664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45953.396626041664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45953.396626041664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45953.396626041664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45953.396626041664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45953.396626041664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45953.396626041664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45953.396626041664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45953.396626041664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45953.396626041664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45953.396626041664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45953.396626041664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45953.396626041664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45953.396626041664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45953.396626041664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45953.396626041664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45953.396626041664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45953.396626041664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45953.396626041664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45953.396626041664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45953.396626041664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45953.396626041664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45953.396626041664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45953.396626041664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45953.396626041664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45953.396626041664</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45953.396626041664</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45953.396626041664</v>
      </c>
      <c r="H497" s="161"/>
      <c r="I497" s="160" t="str">
        <f>IFERROR(VLOOKUP(D497,DB!A:F,6,0),"")</f>
        <v/>
      </c>
      <c r="J497" s="160" t="str">
        <f>IFERROR(VLOOKUP(D497,DB!A:G,7,0),"")</f>
        <v/>
      </c>
      <c r="K497" s="160"/>
      <c r="L497" s="160" t="str">
        <f>IFERROR(VLOOKUP(D497,DB!A:I,9,0),"")</f>
        <v/>
      </c>
    </row>
    <row r="498" spans="1:12" ht="15"/>
    <row r="499" spans="1:12" ht="15"/>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7" ht="15"/>
    <row r="608" ht="15"/>
    <row r="610" ht="15"/>
    <row r="611" ht="15"/>
    <row r="612" ht="15"/>
    <row r="613" ht="15"/>
    <row r="615" ht="15"/>
    <row r="616" ht="15"/>
    <row r="623" ht="15"/>
    <row r="624" ht="15"/>
    <row r="625" ht="15"/>
    <row r="626" ht="15"/>
    <row r="627" ht="15"/>
    <row r="628" ht="15"/>
    <row r="631" ht="15"/>
    <row r="632" ht="15"/>
    <row r="633" ht="15"/>
    <row r="634" ht="15"/>
    <row r="635" ht="15"/>
    <row r="636" ht="15"/>
    <row r="637" ht="15"/>
    <row r="638" ht="15"/>
    <row r="639" ht="15"/>
    <row r="640" ht="15"/>
    <row r="641" ht="15"/>
    <row r="642"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36" ht="15"/>
    <row r="737" ht="15"/>
    <row r="738" ht="15"/>
    <row r="739" ht="15"/>
    <row r="740" ht="15"/>
    <row r="741" ht="15"/>
    <row r="742" ht="15"/>
    <row r="743" ht="15"/>
    <row r="744" ht="15"/>
    <row r="745"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30" ht="15"/>
    <row r="831"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1035" ht="15"/>
    <row r="1036" ht="15"/>
    <row r="1037" ht="15"/>
    <row r="1038" ht="15"/>
    <row r="1039" ht="15"/>
    <row r="1040" ht="15"/>
    <row r="1046" ht="15"/>
    <row r="1047" ht="15"/>
    <row r="1048" ht="15"/>
    <row r="1049" ht="15"/>
    <row r="1050" ht="15"/>
    <row r="1051" ht="15"/>
    <row r="1052"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3" ht="15"/>
    <row r="1104" ht="15"/>
    <row r="1110" ht="15"/>
    <row r="1111" ht="15"/>
    <row r="1113" ht="15"/>
    <row r="1114" ht="15"/>
    <row r="1115" ht="15"/>
    <row r="1116" ht="15"/>
    <row r="1117" ht="15"/>
    <row r="1118" ht="15"/>
    <row r="1119" ht="15"/>
    <row r="1121" ht="15"/>
    <row r="1122" ht="15"/>
    <row r="1123"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2" ht="15"/>
    <row r="1193" ht="15"/>
    <row r="1194" ht="15"/>
    <row r="1195" ht="15"/>
    <row r="1196" ht="15"/>
    <row r="1197" ht="15"/>
    <row r="1198" ht="15"/>
    <row r="1199" ht="15"/>
    <row r="1200" ht="15"/>
    <row r="1201" ht="15"/>
    <row r="1202" ht="15"/>
    <row r="1203" ht="15"/>
    <row r="1204" ht="15"/>
    <row r="1205" ht="15"/>
    <row r="1207" ht="15"/>
    <row r="1208" ht="15"/>
    <row r="1209" ht="15"/>
    <row r="1210" ht="15"/>
    <row r="1211" ht="15"/>
    <row r="1212"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1" ht="15"/>
    <row r="1242" ht="15"/>
    <row r="1243" ht="15"/>
    <row r="1244" ht="15"/>
    <row r="1245" ht="15"/>
    <row r="1246" ht="15"/>
    <row r="1247" ht="15"/>
    <row r="1248" ht="15"/>
    <row r="1249" ht="15"/>
    <row r="1250" ht="15"/>
    <row r="1258" ht="15"/>
    <row r="1259" ht="15"/>
    <row r="1262" ht="15"/>
    <row r="1263" ht="15"/>
    <row r="1264" ht="15"/>
    <row r="1265" ht="15"/>
    <row r="1266" ht="15"/>
    <row r="1267" ht="15"/>
    <row r="1268" ht="15"/>
    <row r="1269" ht="15"/>
    <row r="1272" ht="15"/>
    <row r="1273" ht="15"/>
    <row r="1274" ht="15"/>
    <row r="1275" ht="15"/>
    <row r="1276" ht="15"/>
    <row r="1277" ht="15"/>
    <row r="1278" ht="15"/>
    <row r="1279" ht="15"/>
    <row r="1280" ht="15"/>
    <row r="1281" ht="15"/>
    <row r="1282" ht="15"/>
    <row r="1283" ht="15"/>
    <row r="1285" ht="15"/>
    <row r="1286" ht="15"/>
    <row r="1287" ht="15"/>
    <row r="1290" ht="15"/>
    <row r="1292" ht="15"/>
    <row r="1294" ht="15"/>
    <row r="1297" ht="15"/>
    <row r="1298" ht="15"/>
    <row r="1299" ht="15"/>
    <row r="1301" ht="15"/>
    <row r="1303" ht="15"/>
    <row r="1304" ht="15"/>
    <row r="1305" ht="15"/>
    <row r="1306" ht="15"/>
    <row r="1307" ht="15"/>
    <row r="1309" ht="15"/>
    <row r="1310" ht="15"/>
    <row r="1311" ht="15"/>
    <row r="1312" ht="15"/>
    <row r="1314" ht="15"/>
    <row r="1316" ht="15"/>
    <row r="1317"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E9" sqref="E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32747</v>
      </c>
      <c r="E2" s="108" t="s">
        <v>38998</v>
      </c>
      <c r="F2" s="109"/>
      <c r="G2" s="78">
        <f ca="1">IFERROR(NOW()-F2,"-")</f>
        <v>45953.396626041664</v>
      </c>
      <c r="H2" s="109">
        <v>45953.335347222222</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45953.396626041664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45953.396626041664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45953.396626041664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45953.396626041664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45953.396626041664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45953.396626041664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c r="E9" s="108"/>
      <c r="F9" s="109"/>
      <c r="G9" s="78">
        <f ca="1">IFERROR(NOW()-F9,"-")</f>
        <v>45953.396626041664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45953.396626041664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45953.396626041664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45953.396626041664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45953.396626041664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45953.396626041664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45953.396626041664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45953.396626041664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45953.396626041664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45953.396626041664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45953.396626041664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45953.396626041664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45953.396626041664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45953.396626041664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45953.396626041664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45953.396626041664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45953.396626041664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45953.396626041664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45953.396626041664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45953.396626041664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45953.396626041664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45953.396626041664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45953.396626041664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45953.396626041664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45953.396626041664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45953.396626041664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45953.396626041664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45953.396626041664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45953.396626041664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45953.396626041664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45953.396626041664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45953.396626041664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45953.396626041664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45953.396626041664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45953.396626041664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45953.396626041664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45953.396626041664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45953.396626041664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45953.396626041664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45953.396626041664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45953.396626041664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45953.396626041664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45953.396626041664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45953.396626041664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45953.396626041664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45953.396626041664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45953.396626041664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45953.396626041664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45953.396626041664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45953.396626041664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45953.396626041664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45953.396626041664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45953.396626041664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45953.396626041664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45953.396626041664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45953.396626041664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45953.396626041664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45953.396626041664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45953.396626041664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45953.396626041664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45953.396626041664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45953.396626041664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45953.396626041664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45953.396626041664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45953.396626041664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45953.396626041664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45953.396626041664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45953.396626041664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45953.396626041664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45953.396626041664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45953.396626041664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45953.396626041664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45953.396626041664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45953.396626041664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45953.396626041664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45953.396626041664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45953.396626041664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45953.396626041664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45953.396626041664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45953.396626041664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45953.396626041664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45953.396626041664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45953.396626041664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45953.396626041664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45953.396626041664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45953.396626041664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45953.396626041664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45953.396626041664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45953.396626041664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45953.396626041664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45953.396626041664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45953.396626041664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45953.396626041664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45953.396626041664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45953.396626041664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45953.396626041664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45953.396626041664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45953.396626041664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45953.396626041664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45953.396626041664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45953.396626041664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45953.396626041664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45953.396626041664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45953.396626041664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45953.396626041664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45953.396626041664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45953.396626041664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45953.396626041664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45953.396626041664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45953.396626041664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45953.396626041664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45953.396626041664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45953.396626041664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45953.396626041664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45953.396626041664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45953.396626041664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45953.396626041664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45953.396626041664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45953.396626041664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45953.396626041664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45953.396626041664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45953.396626041664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45953.396626041664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45953.396626041664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45953.396626041664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45953.396626041664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45953.396626041664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45953.396626041664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45953.396626041664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45953.396626041664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45953.396626041664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45953.396626041664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45953.396626041664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45953.396626041664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45953.396626041664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45953.396626041664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45953.396626041664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45953.396626041664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45953.396626041664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45953.396626041664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45953.396626041664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45953.396626041664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45953.396626041664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45953.396626041664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45953.396626041664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45953.396626041664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45953.396626041664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45953.396626041664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45953.396626041664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45953.396626041664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45953.396626041664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45953.396626041664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45953.396626041664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45953.396626041664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45953.396626041664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45953.396626041664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45953.396626041664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45953.396626041664</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2025-10-23T06:33:03Z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