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323" documentId="13_ncr:1_{F6CB121F-512D-4AA6-A0C1-0FB36C537598}" xr6:coauthVersionLast="47" xr6:coauthVersionMax="47" xr10:uidLastSave="{67A2D56B-5298-498B-9608-D73F0931F67D}"/>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J15" i="6"/>
  <c r="J16" i="6"/>
  <c r="J17" i="6"/>
  <c r="J18" i="6"/>
  <c r="J19" i="6"/>
  <c r="J20" i="6"/>
  <c r="I3" i="5"/>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2" i="6"/>
  <c r="G2" i="6"/>
  <c r="L2" i="6"/>
  <c r="B3" i="6"/>
  <c r="G3" i="6"/>
  <c r="L3" i="6"/>
  <c r="B4" i="6"/>
  <c r="G4" i="6"/>
  <c r="L4" i="6"/>
  <c r="B5" i="6"/>
  <c r="G5" i="6"/>
  <c r="L5" i="6"/>
  <c r="B6" i="6"/>
  <c r="G6" i="6"/>
  <c r="L6" i="6"/>
  <c r="B7" i="6"/>
  <c r="G7" i="6"/>
  <c r="L7" i="6"/>
  <c r="B8" i="6"/>
  <c r="G8" i="6"/>
  <c r="L8" i="6"/>
  <c r="B9" i="6"/>
  <c r="G9" i="6"/>
  <c r="L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alcChain>
</file>

<file path=xl/sharedStrings.xml><?xml version="1.0" encoding="utf-8"?>
<sst xmlns="http://schemas.openxmlformats.org/spreadsheetml/2006/main" count="179036" uniqueCount="39109">
  <si>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</si>
  <si>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</si>
  <si>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</si>
  <si>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</si>
  <si>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</si>
  <si>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</si>
  <si>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</si>
  <si>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</si>
  <si>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</si>
  <si>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</si>
  <si>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</si>
  <si>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</si>
  <si>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</si>
  <si>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</si>
  <si>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</si>
  <si>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</si>
  <si>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</si>
  <si>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</si>
  <si>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</si>
  <si>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</si>
  <si>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</si>
  <si>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</si>
  <si>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</si>
  <si>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</si>
  <si>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</si>
  <si>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</si>
  <si>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</si>
  <si>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</si>
  <si>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</si>
  <si>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</si>
  <si>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</si>
  <si>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</si>
  <si>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</si>
  <si>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</si>
  <si>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</si>
  <si>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</si>
  <si>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</si>
  <si>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</si>
  <si>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</si>
  <si>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</si>
  <si>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</si>
  <si>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</si>
  <si>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</si>
  <si>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</si>
  <si>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</si>
  <si>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</si>
  <si>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</si>
  <si>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</si>
  <si>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</si>
  <si>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</si>
  <si>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</si>
  <si>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</si>
  <si>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</si>
  <si>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</si>
  <si>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</si>
  <si>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</si>
  <si>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</si>
  <si>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</si>
  <si>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</si>
  <si>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</si>
  <si>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</si>
  <si>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</si>
  <si>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</si>
  <si>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</si>
  <si>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</si>
  <si>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</si>
  <si>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</si>
  <si>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</si>
  <si>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</si>
  <si>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</si>
  <si>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</si>
  <si>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</si>
  <si>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</si>
  <si>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</si>
  <si>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</si>
  <si>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</si>
  <si>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</si>
  <si>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</si>
  <si>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</si>
  <si>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</si>
  <si>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</si>
  <si>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</si>
  <si>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</si>
  <si>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</si>
  <si>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</si>
  <si>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</si>
  <si>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</si>
  <si>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</si>
  <si>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</si>
  <si>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</si>
  <si>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</si>
  <si>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</si>
  <si>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</si>
  <si>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</si>
  <si>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</si>
  <si>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</si>
  <si>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</si>
  <si>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</si>
  <si>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</si>
  <si>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</si>
  <si>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</si>
  <si>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</si>
  <si>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</si>
  <si>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</si>
  <si>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</si>
  <si>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</si>
  <si>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</si>
  <si>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</si>
  <si>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</si>
  <si>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</si>
  <si>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</si>
  <si>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</si>
  <si>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</si>
  <si>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</si>
  <si>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</si>
  <si>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</si>
  <si>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</si>
  <si>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</si>
  <si>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</si>
  <si>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</si>
  <si>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</si>
  <si>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</si>
  <si>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</si>
  <si>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</si>
  <si>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</si>
  <si>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</si>
  <si>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</si>
  <si>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</si>
  <si>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</si>
  <si>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</si>
  <si>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</si>
  <si>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</si>
  <si>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</si>
  <si>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</si>
  <si>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</si>
  <si>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</si>
  <si>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</si>
  <si>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</si>
  <si>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</si>
  <si>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</si>
  <si>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</si>
  <si>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</si>
  <si>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</si>
  <si>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</si>
  <si>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</si>
  <si>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</si>
  <si>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</si>
  <si>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</si>
  <si>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</si>
  <si>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</si>
  <si>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</si>
  <si>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</si>
  <si>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</si>
  <si>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</si>
  <si>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</si>
  <si>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</si>
  <si>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</si>
  <si>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</si>
  <si>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</si>
  <si>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</si>
  <si>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</si>
  <si>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</si>
  <si>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</si>
  <si>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</si>
  <si>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</si>
  <si>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</si>
  <si>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</si>
  <si>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</si>
  <si>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</si>
  <si>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</si>
  <si>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</si>
  <si>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</si>
  <si>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</si>
  <si>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</si>
  <si>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</si>
  <si>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</si>
  <si>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</si>
  <si>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</si>
  <si>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</si>
  <si>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</si>
  <si>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</si>
  <si>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</si>
  <si>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</si>
  <si>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</si>
  <si>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</si>
  <si>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</si>
  <si>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</si>
  <si>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</si>
  <si>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</si>
  <si>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</si>
  <si>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</si>
  <si>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</si>
  <si>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</si>
  <si>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</si>
  <si>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</si>
  <si>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</si>
  <si>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</si>
  <si>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</si>
  <si>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</si>
  <si>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</si>
  <si>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</si>
  <si>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</si>
  <si>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</si>
  <si>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</si>
  <si>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</si>
  <si>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</si>
  <si>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</si>
  <si>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</si>
  <si>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</si>
  <si>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</si>
  <si>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</si>
  <si>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</si>
  <si>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</si>
  <si>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</si>
  <si>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</si>
  <si>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</si>
  <si>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</si>
  <si>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</si>
  <si>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</si>
  <si>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</si>
  <si>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</si>
  <si>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</si>
  <si>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</si>
  <si>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</si>
  <si>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</si>
  <si>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</si>
  <si>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</si>
  <si>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</si>
  <si>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</si>
  <si>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</si>
  <si>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</si>
  <si>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</si>
  <si>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</si>
  <si>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</si>
  <si>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</si>
  <si>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</si>
  <si>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</si>
  <si>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</si>
  <si>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</si>
  <si>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</si>
  <si>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</si>
  <si>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</si>
  <si>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</si>
  <si>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</si>
  <si>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</si>
  <si>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</si>
  <si>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</si>
  <si>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</si>
  <si>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</si>
  <si>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</si>
  <si>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</si>
  <si>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</si>
  <si>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</si>
  <si>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</si>
  <si>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</si>
  <si>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</si>
  <si>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</si>
  <si>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</si>
  <si>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</si>
  <si>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</si>
  <si>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</si>
  <si>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</si>
  <si>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</si>
  <si>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</si>
  <si>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</si>
  <si>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</si>
  <si>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</si>
  <si>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</si>
  <si>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</si>
  <si>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</si>
  <si>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</si>
  <si>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</si>
  <si>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</si>
  <si>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</si>
  <si>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</si>
  <si>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</si>
  <si>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</si>
  <si>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</si>
  <si>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</si>
  <si>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</si>
  <si>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</si>
  <si>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</si>
  <si>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</si>
  <si>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</si>
  <si>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</si>
  <si>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</si>
  <si>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</si>
  <si>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</si>
  <si>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</si>
  <si>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</si>
  <si>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</si>
  <si>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</si>
  <si>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</si>
  <si>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</si>
  <si>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</si>
  <si>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</si>
  <si>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</si>
  <si>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</si>
  <si>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</si>
  <si>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</si>
  <si>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</si>
  <si>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</si>
  <si>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</si>
  <si>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</si>
  <si>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</si>
  <si>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</si>
  <si>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</si>
  <si>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</si>
  <si>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</si>
  <si>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</si>
  <si>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</si>
  <si>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</si>
  <si>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</si>
  <si>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</si>
  <si>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</si>
  <si>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</si>
  <si>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</si>
  <si>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</si>
  <si>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</si>
  <si>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</si>
  <si>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</si>
  <si>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</si>
  <si>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</si>
  <si>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</si>
  <si>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</si>
  <si>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</si>
  <si>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</si>
  <si>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</si>
  <si>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</si>
  <si>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</si>
  <si>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</si>
  <si>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</si>
  <si>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</si>
  <si>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</si>
  <si>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</si>
  <si>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</si>
  <si>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</si>
  <si>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</si>
  <si>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</si>
  <si>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</si>
  <si>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</si>
  <si>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</si>
  <si>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</si>
  <si>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</si>
  <si>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</si>
  <si>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</si>
  <si>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</si>
  <si>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</si>
  <si>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</si>
  <si>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</si>
  <si>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</si>
  <si>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</si>
  <si>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</si>
  <si>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</si>
  <si>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</si>
  <si>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</si>
  <si>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</si>
  <si>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</si>
  <si>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</si>
  <si>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</si>
  <si>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</si>
  <si>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</si>
  <si>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</si>
  <si>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</si>
  <si>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</si>
  <si>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</si>
  <si>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</si>
  <si>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</si>
  <si>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</si>
  <si>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</si>
  <si>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</si>
  <si>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</si>
  <si>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</si>
  <si>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</si>
  <si>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</si>
  <si>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</si>
  <si>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</si>
  <si>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</si>
  <si>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</si>
  <si>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</si>
  <si>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</si>
  <si>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</si>
  <si>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</si>
  <si>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</si>
  <si>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</si>
  <si>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</si>
  <si>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</si>
  <si>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</si>
  <si>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</si>
  <si>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</si>
  <si>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</si>
  <si>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</si>
  <si>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</si>
  <si>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</si>
  <si>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</si>
  <si>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</si>
  <si>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</si>
  <si>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</si>
  <si>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</si>
  <si>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</si>
  <si>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</si>
  <si>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</si>
  <si>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</si>
  <si>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</si>
  <si>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</si>
  <si>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</si>
  <si>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</si>
  <si>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</si>
  <si>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</si>
  <si>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</si>
  <si>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</si>
  <si>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</si>
  <si>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</si>
  <si>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</si>
  <si>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</si>
  <si>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</si>
  <si>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</si>
  <si>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</si>
  <si>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</si>
  <si>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</si>
  <si>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</si>
  <si>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</si>
  <si>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</si>
  <si>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</si>
  <si>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</si>
  <si>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</si>
  <si>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</si>
  <si>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</si>
  <si>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</si>
  <si>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</si>
  <si>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</si>
  <si>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</si>
  <si>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</si>
  <si>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</si>
  <si>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</si>
  <si>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</si>
  <si>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</si>
  <si>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</si>
  <si>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</si>
  <si>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</si>
  <si>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</si>
  <si>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</si>
  <si>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</si>
  <si>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</si>
  <si>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</si>
  <si>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</si>
  <si>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</si>
  <si>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</si>
  <si>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</si>
  <si>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</si>
  <si>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</si>
  <si>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</si>
  <si>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</si>
  <si>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</si>
  <si>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</si>
  <si>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</si>
  <si>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</si>
  <si>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</si>
  <si>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</si>
  <si>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</si>
  <si>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</si>
  <si>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</si>
  <si>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</si>
  <si>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</si>
  <si>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</si>
  <si>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</si>
  <si>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</si>
  <si>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</si>
  <si>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</si>
  <si>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</si>
  <si>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</si>
  <si>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</si>
  <si>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</si>
  <si>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</si>
  <si>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</si>
  <si>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</si>
  <si>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</si>
  <si>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</si>
  <si>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</si>
  <si>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</si>
  <si>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</si>
  <si>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</si>
  <si>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</si>
  <si>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</si>
  <si>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</si>
  <si>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</si>
  <si>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</si>
  <si>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</si>
  <si>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</si>
  <si>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</si>
  <si>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</si>
  <si>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</si>
  <si>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</si>
  <si>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</si>
  <si>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</si>
  <si>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</si>
  <si>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</si>
  <si>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</si>
  <si>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</si>
  <si>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</si>
  <si>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</si>
  <si>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</si>
  <si>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</si>
  <si>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</si>
  <si>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</si>
  <si>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</si>
  <si>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</si>
  <si>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</si>
  <si>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</si>
  <si>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</si>
  <si>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</si>
  <si>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</si>
  <si>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</si>
  <si>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</si>
  <si>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</si>
  <si>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</si>
  <si>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</si>
  <si>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</si>
  <si>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</si>
  <si>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</si>
  <si>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</si>
  <si>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</si>
  <si>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</si>
  <si>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</si>
  <si>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</si>
  <si>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</si>
  <si>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</si>
  <si>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</si>
  <si>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</si>
  <si>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</si>
  <si>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</si>
  <si>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</si>
  <si>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</si>
  <si>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</si>
  <si>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</si>
  <si>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</si>
  <si>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</si>
  <si>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</si>
  <si>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</si>
  <si>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</si>
  <si>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</si>
  <si>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</si>
  <si>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</si>
  <si>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</si>
  <si>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</si>
  <si>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</si>
  <si>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</si>
  <si>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</si>
  <si>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</si>
  <si>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</si>
  <si>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</si>
  <si>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</si>
  <si>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</si>
  <si>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</si>
  <si>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</si>
  <si>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</si>
  <si>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</si>
  <si>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</si>
  <si>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</si>
  <si>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</si>
  <si>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</si>
  <si>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</si>
  <si>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</si>
  <si>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</si>
  <si>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</si>
  <si>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</si>
  <si>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</si>
  <si>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</si>
  <si>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</si>
  <si>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</si>
  <si>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</si>
  <si>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</si>
  <si>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</si>
  <si>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</si>
  <si>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</si>
  <si>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</si>
  <si>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</si>
  <si>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</si>
  <si>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</si>
  <si>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</si>
  <si>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</si>
  <si>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</si>
  <si>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</si>
  <si>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</si>
  <si>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</si>
  <si>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</si>
  <si>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</si>
  <si>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</si>
  <si>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</si>
  <si>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</si>
  <si>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</si>
  <si>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</si>
  <si>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</si>
  <si>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</si>
  <si>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</si>
  <si>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</si>
  <si>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</si>
  <si>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</si>
  <si>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</si>
  <si>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</si>
  <si>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</si>
  <si>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</si>
  <si>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</si>
  <si>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</si>
  <si>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</si>
  <si>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</si>
  <si>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</si>
  <si>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</si>
  <si>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</si>
  <si>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</si>
  <si>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</si>
  <si>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</si>
  <si>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</si>
  <si>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</si>
  <si>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</si>
  <si>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</si>
  <si>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</si>
  <si>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</si>
  <si>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</si>
  <si>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</si>
  <si>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</si>
  <si>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</si>
  <si>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</si>
  <si>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</si>
  <si>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</si>
  <si>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</si>
  <si>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</si>
  <si>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</si>
  <si>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</si>
  <si>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</si>
  <si>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</si>
  <si>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</si>
  <si>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</si>
  <si>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</si>
  <si>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</si>
  <si>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</si>
  <si>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</si>
  <si>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</si>
  <si>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</si>
  <si>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</si>
  <si>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</si>
  <si>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</si>
  <si>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</si>
  <si>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</si>
  <si>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</si>
  <si>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</si>
  <si>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</si>
  <si>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</si>
  <si>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</si>
  <si>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</si>
  <si>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</si>
  <si>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</si>
  <si>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</si>
  <si>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</si>
  <si>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</si>
  <si>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</si>
  <si>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</si>
  <si>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</si>
  <si>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</si>
  <si>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</si>
  <si>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</si>
  <si>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</si>
  <si>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</si>
  <si>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</si>
  <si>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</si>
  <si>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</si>
  <si>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</si>
  <si>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</si>
  <si>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</si>
  <si>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</si>
  <si>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</si>
  <si>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</si>
  <si>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</si>
  <si>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</si>
  <si>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</si>
  <si>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</si>
  <si>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</si>
  <si>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</si>
  <si>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</si>
  <si>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</si>
  <si>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</si>
  <si>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</si>
  <si>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</si>
  <si>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</si>
  <si>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</si>
  <si>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</si>
  <si>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</si>
  <si>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</si>
  <si>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</si>
  <si>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</si>
  <si>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</si>
  <si>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</si>
  <si>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</si>
  <si>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</si>
  <si>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</si>
  <si>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</si>
  <si>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</si>
  <si>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</si>
  <si>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</si>
  <si>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</si>
  <si>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</si>
  <si>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</si>
  <si>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</si>
  <si>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</si>
  <si>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</si>
  <si>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</si>
  <si>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</si>
  <si>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</si>
  <si>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</si>
  <si>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</si>
  <si>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</si>
  <si>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</si>
  <si>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</si>
  <si>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</si>
  <si>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</si>
  <si>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</si>
  <si>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</si>
  <si>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</si>
  <si>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</si>
  <si>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</si>
  <si>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</si>
  <si>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</si>
  <si>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</si>
  <si>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</si>
  <si>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</si>
  <si>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</si>
  <si>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</si>
  <si>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</si>
  <si>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</si>
  <si>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</si>
  <si>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</si>
  <si>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</si>
  <si>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</si>
  <si>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</si>
  <si>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</si>
  <si>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</si>
  <si>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</si>
  <si>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</si>
  <si>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</si>
  <si>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</si>
  <si>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</si>
  <si>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</si>
  <si>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</si>
  <si>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</si>
  <si>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</si>
  <si>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</si>
  <si>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</si>
  <si>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</si>
  <si>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</si>
  <si>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</si>
  <si>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</si>
  <si>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</si>
  <si>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</si>
  <si>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</si>
  <si>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</si>
  <si>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</si>
  <si>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</si>
  <si>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</si>
  <si>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</si>
  <si>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</si>
  <si>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</si>
  <si>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</si>
  <si>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</si>
  <si>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</si>
  <si>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</si>
  <si>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</si>
  <si>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</si>
  <si>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</si>
  <si>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</si>
  <si>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</si>
  <si>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</si>
  <si>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</si>
  <si>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</si>
  <si>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</si>
  <si>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</si>
  <si>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</si>
  <si>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</si>
  <si>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</si>
  <si>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</si>
  <si>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</si>
  <si>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</si>
  <si>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</si>
  <si>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</si>
  <si>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</si>
  <si>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</si>
  <si>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</si>
  <si>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</si>
  <si>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</si>
  <si>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</si>
  <si>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</si>
  <si>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</si>
  <si>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</si>
  <si>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</si>
  <si>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</si>
  <si>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</si>
  <si>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</si>
  <si>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</si>
  <si>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</si>
  <si>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</si>
  <si>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</si>
  <si>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</si>
  <si>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</si>
  <si>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</si>
  <si>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</si>
  <si>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</si>
  <si>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</si>
  <si>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</si>
  <si>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</si>
  <si>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</si>
  <si>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</si>
  <si>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</si>
  <si>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</si>
  <si>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</si>
  <si>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</si>
  <si>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</si>
  <si>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</si>
  <si>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</si>
  <si>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</si>
  <si>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</si>
  <si>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</si>
  <si>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</si>
  <si>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</si>
  <si>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</si>
  <si>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</si>
  <si>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</si>
  <si>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</si>
  <si>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</si>
  <si>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</si>
  <si>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</si>
  <si>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</si>
  <si>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</si>
  <si>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</si>
  <si>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</si>
  <si>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</si>
  <si>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</si>
  <si>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</si>
  <si>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</si>
  <si>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</si>
  <si>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</si>
  <si>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</si>
  <si>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</si>
  <si>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</si>
  <si>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</si>
  <si>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</si>
  <si>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</si>
  <si>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</si>
  <si>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</si>
  <si>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</si>
  <si>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</si>
  <si>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</si>
  <si>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</si>
  <si>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</si>
  <si>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</si>
  <si>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</si>
  <si>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</si>
  <si>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</si>
  <si>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</si>
  <si>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</si>
  <si>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</si>
  <si>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</si>
  <si>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</si>
  <si>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</si>
  <si>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</si>
  <si>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</si>
  <si>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</si>
  <si>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</si>
  <si>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</si>
  <si>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</si>
  <si>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</si>
  <si>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</si>
  <si>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</si>
  <si>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</si>
  <si>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</si>
  <si>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</si>
  <si>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</si>
  <si>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</si>
  <si>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</si>
  <si>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</si>
  <si>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</si>
  <si>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</si>
  <si>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</si>
  <si>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</si>
  <si>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</si>
  <si>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</si>
  <si>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</si>
  <si>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</si>
  <si>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</si>
  <si>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</si>
  <si>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</si>
  <si>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</si>
  <si>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</si>
  <si>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</si>
  <si>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</si>
  <si>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</si>
  <si>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</si>
  <si>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</si>
  <si>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</si>
  <si>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</si>
  <si>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</si>
  <si>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</si>
  <si>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</si>
  <si>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</si>
  <si>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</si>
  <si>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</si>
  <si>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</si>
  <si>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</si>
  <si>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</si>
  <si>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</si>
  <si>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</si>
  <si>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</si>
  <si>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</si>
  <si>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</si>
  <si>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</si>
  <si>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</si>
  <si>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</si>
  <si>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</si>
  <si>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</si>
  <si>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</si>
  <si>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</si>
  <si>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</si>
  <si>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</si>
  <si>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</si>
  <si>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</si>
  <si>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</si>
  <si>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</si>
  <si>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</si>
  <si>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</si>
  <si>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</si>
  <si>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</si>
  <si>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</si>
  <si>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</si>
  <si>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</si>
  <si>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</si>
  <si>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</si>
  <si>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</si>
  <si>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</si>
  <si>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</si>
  <si>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</si>
  <si>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</si>
  <si>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</si>
  <si>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</si>
  <si>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</si>
  <si>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</si>
  <si>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</si>
  <si>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</si>
  <si>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</si>
  <si>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</si>
  <si>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</si>
  <si>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</si>
  <si>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</si>
  <si>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</si>
  <si>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</si>
  <si>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</si>
  <si>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</si>
  <si>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</si>
  <si>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</si>
  <si>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</si>
  <si>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</si>
  <si>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</si>
  <si>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</si>
  <si>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</si>
  <si>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</si>
  <si>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</si>
  <si>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</si>
  <si>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</si>
  <si>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</si>
  <si>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</si>
  <si>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</si>
  <si>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</si>
  <si>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</si>
  <si>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</si>
  <si>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</si>
  <si>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</si>
  <si>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</si>
  <si>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</si>
  <si>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</si>
  <si>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</si>
  <si>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</si>
  <si>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</si>
  <si>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</si>
  <si>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</si>
  <si>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</si>
  <si>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</si>
  <si>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</si>
  <si>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</si>
  <si>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</si>
  <si>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</si>
  <si>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</si>
  <si>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</si>
  <si>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</si>
  <si>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</si>
  <si>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</si>
  <si>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</si>
  <si>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</si>
  <si>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</si>
  <si>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</si>
  <si>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</si>
  <si>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</si>
  <si>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</si>
  <si>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</si>
  <si>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</si>
  <si>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</si>
  <si>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</si>
  <si>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</si>
  <si>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</si>
  <si>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</si>
  <si>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</si>
  <si>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</si>
  <si>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</si>
  <si>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</si>
  <si>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</si>
  <si>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</si>
  <si>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</si>
  <si>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</si>
  <si>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</si>
  <si>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</si>
  <si>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</si>
  <si>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</si>
  <si>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</si>
  <si>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</si>
  <si>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</si>
  <si>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</si>
  <si>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</si>
  <si>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</si>
  <si>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</si>
  <si>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</si>
  <si>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</si>
  <si>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</si>
  <si>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</si>
  <si>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</si>
  <si>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</si>
  <si>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</si>
  <si>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</si>
  <si>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</si>
  <si>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</si>
  <si>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</si>
  <si>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</si>
  <si>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</si>
  <si>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</si>
  <si>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</si>
  <si>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</si>
  <si>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</si>
  <si>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</si>
  <si>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</si>
  <si>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</si>
  <si>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</si>
  <si>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</si>
  <si>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</si>
  <si>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</si>
  <si>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</si>
  <si>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</si>
  <si>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</si>
  <si>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</si>
  <si>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</si>
  <si>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</si>
  <si>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</si>
  <si>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</si>
  <si>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</si>
  <si>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</si>
  <si>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</si>
  <si>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</si>
  <si>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</si>
  <si>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</si>
  <si>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</si>
  <si>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</si>
  <si>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</si>
  <si>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</si>
  <si>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</si>
  <si>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</si>
  <si>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</si>
  <si>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</si>
  <si>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</si>
  <si>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</si>
  <si>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</si>
  <si>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</si>
  <si>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</si>
  <si>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</si>
  <si>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</si>
  <si>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</si>
  <si>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</si>
  <si>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</si>
  <si>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</si>
  <si>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</si>
  <si>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</si>
  <si>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</si>
  <si>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</si>
  <si>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</si>
  <si>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</si>
  <si>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</si>
  <si>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</si>
  <si>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</si>
  <si>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</si>
  <si>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</si>
  <si>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</si>
  <si>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</si>
  <si>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</si>
  <si>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</si>
  <si>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</si>
  <si>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</si>
  <si>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</si>
  <si>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</si>
  <si>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</si>
  <si>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</si>
  <si>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</si>
  <si>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</si>
  <si>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</si>
  <si>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</si>
  <si>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</si>
  <si>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</si>
  <si>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</si>
  <si>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</si>
  <si>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</si>
  <si>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</si>
  <si>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</si>
  <si>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</si>
  <si>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</si>
  <si>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</si>
  <si>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</si>
  <si>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</si>
  <si>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</si>
  <si>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</si>
  <si>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</si>
  <si>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</si>
  <si>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</si>
  <si>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</si>
  <si>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</si>
  <si>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</si>
  <si>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</si>
  <si>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</si>
  <si>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</si>
  <si>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</si>
  <si>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</si>
  <si>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</si>
  <si>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</si>
  <si>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</si>
  <si>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</si>
  <si>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</si>
  <si>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</si>
  <si>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</si>
  <si>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</si>
  <si>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</si>
  <si>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</si>
  <si>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</si>
  <si>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</si>
  <si>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</si>
  <si>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</si>
  <si>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</si>
  <si>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</si>
  <si>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</si>
  <si>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</si>
  <si>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</si>
  <si>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</si>
  <si>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</si>
  <si>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</si>
  <si>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</si>
  <si>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</si>
  <si>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</si>
  <si>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</si>
  <si>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</si>
  <si>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</si>
  <si>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</si>
  <si>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</si>
  <si>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</si>
  <si>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</si>
  <si>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</si>
  <si>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</si>
  <si>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</si>
  <si>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</si>
  <si>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</si>
  <si>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</si>
  <si>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</si>
  <si>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</si>
  <si>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</si>
  <si>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</si>
  <si>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</si>
  <si>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</si>
  <si>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</si>
  <si>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</si>
  <si>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</si>
  <si>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</si>
  <si>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</si>
  <si>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</si>
  <si>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</si>
  <si>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</si>
  <si>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</si>
  <si>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</si>
  <si>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</si>
  <si>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</si>
  <si>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</si>
  <si>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</si>
  <si>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</si>
  <si>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</si>
  <si>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</si>
  <si>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</si>
  <si>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</si>
  <si>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</si>
  <si>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</si>
  <si>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</si>
  <si>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</si>
  <si>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</si>
  <si>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</si>
  <si>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</si>
  <si>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</si>
  <si>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</si>
  <si>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</si>
  <si>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</si>
  <si>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</si>
  <si>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</si>
  <si>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</si>
  <si>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</si>
  <si>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</si>
  <si>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</si>
  <si>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</si>
  <si>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</si>
  <si>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</si>
  <si>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</si>
  <si>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</si>
  <si>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</si>
  <si>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</si>
  <si>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</si>
  <si>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</si>
  <si>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</si>
  <si>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</si>
  <si>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</si>
  <si>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</si>
  <si>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</si>
  <si>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</si>
  <si>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</si>
  <si>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</si>
  <si>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</si>
  <si>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</si>
  <si>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</si>
  <si>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</si>
  <si>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</si>
  <si>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</si>
  <si>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</si>
  <si>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</si>
  <si>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</si>
  <si>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</si>
  <si>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</si>
  <si>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</si>
  <si>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</si>
  <si>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</si>
  <si>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</si>
  <si>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</si>
  <si>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</si>
  <si>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</si>
  <si>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</si>
  <si>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</si>
  <si>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</si>
  <si>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</si>
  <si>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</si>
  <si>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</si>
  <si>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</si>
  <si>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</si>
  <si>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</si>
  <si>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</si>
  <si>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</si>
  <si>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</si>
  <si>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</si>
  <si>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</si>
  <si>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</si>
  <si>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</si>
  <si>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</si>
  <si>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</si>
  <si>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</si>
  <si>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</si>
  <si>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</si>
  <si>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</si>
  <si>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</si>
  <si>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</si>
  <si>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</si>
  <si>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</si>
  <si>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</si>
  <si>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</si>
  <si>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</si>
  <si>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</si>
  <si>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</si>
  <si>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</si>
  <si>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</si>
  <si>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</si>
  <si>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</si>
  <si>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</si>
  <si>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</si>
  <si>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</si>
  <si>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</si>
  <si>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</si>
  <si>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</si>
  <si>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</si>
  <si>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</si>
  <si>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</si>
  <si>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</si>
  <si>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</si>
  <si>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</si>
  <si>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</si>
  <si>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</si>
  <si>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</si>
  <si>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</si>
  <si>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</si>
  <si>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</si>
  <si>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</si>
  <si>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</si>
  <si>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</si>
  <si>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</si>
  <si>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</si>
  <si>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</si>
  <si>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</si>
  <si>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</si>
  <si>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</si>
  <si>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</si>
  <si>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</si>
  <si>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</si>
  <si>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</si>
  <si>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</si>
  <si>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</si>
  <si>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</si>
  <si>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</si>
  <si>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</si>
  <si>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</si>
  <si>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</si>
  <si>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</si>
  <si>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</si>
  <si>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</si>
  <si>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</si>
  <si>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</si>
  <si>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</si>
  <si>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</si>
  <si>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</si>
  <si>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</si>
  <si>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</si>
  <si>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</si>
  <si>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</si>
  <si>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</si>
  <si>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</si>
  <si>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</si>
  <si>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</si>
  <si>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</si>
  <si>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</si>
  <si>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</si>
  <si>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</si>
  <si>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</si>
  <si>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</si>
  <si>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</si>
  <si>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</si>
  <si>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</si>
  <si>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</si>
  <si>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</si>
  <si>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</si>
  <si>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</si>
  <si>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</si>
  <si>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</si>
  <si>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</si>
  <si>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</si>
  <si>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</si>
  <si>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</si>
  <si>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</si>
  <si>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</si>
  <si>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</si>
  <si>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</si>
  <si>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</si>
  <si>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</si>
  <si>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</si>
  <si>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</si>
  <si>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</si>
  <si>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</si>
  <si>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</si>
  <si>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</si>
  <si>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</si>
  <si>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</si>
  <si>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</si>
  <si>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</si>
  <si>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</si>
  <si>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</si>
  <si>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</si>
  <si>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</si>
  <si>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</si>
  <si>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</si>
  <si>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</si>
  <si>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</si>
  <si>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</si>
  <si>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</si>
  <si>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</si>
  <si>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</si>
  <si>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</si>
  <si>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</si>
  <si>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</si>
  <si>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</si>
  <si>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</si>
  <si>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</si>
  <si>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</si>
  <si>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</si>
  <si>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</si>
  <si>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</si>
  <si>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</si>
  <si>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</si>
  <si>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</si>
  <si>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</si>
  <si>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</si>
  <si>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</si>
  <si>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</si>
  <si>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</si>
  <si>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</si>
  <si>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</si>
  <si>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</si>
  <si>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</si>
  <si>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</si>
  <si>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</si>
  <si>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</si>
  <si>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</si>
  <si>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</si>
  <si>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</si>
  <si>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</si>
  <si>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</si>
  <si>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</si>
  <si>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</si>
  <si>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</si>
  <si>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</si>
  <si>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</si>
  <si>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</si>
  <si>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</si>
  <si>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</si>
  <si>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</si>
  <si>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</si>
  <si>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</si>
  <si>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</si>
  <si>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</si>
  <si>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</si>
  <si>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</si>
  <si>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</si>
  <si>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</si>
  <si>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</si>
  <si>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</si>
  <si>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</si>
  <si>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</si>
  <si>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</si>
  <si>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</si>
  <si>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</si>
  <si>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</si>
  <si>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</si>
  <si>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</si>
  <si>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</si>
  <si>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</si>
  <si>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</si>
  <si>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</si>
  <si>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</si>
  <si>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</si>
  <si>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</si>
  <si>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</si>
  <si>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</si>
  <si>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</si>
  <si>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</si>
  <si>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</si>
  <si>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</si>
  <si>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</si>
  <si>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</si>
  <si>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</si>
  <si>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</si>
  <si>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</si>
  <si>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</si>
  <si>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</si>
  <si>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</si>
  <si>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</si>
  <si>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</si>
  <si>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</si>
  <si>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</si>
  <si>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</si>
  <si>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</si>
  <si>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</si>
  <si>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</si>
  <si>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</si>
  <si>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</si>
  <si>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</si>
  <si>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</si>
  <si>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</si>
  <si>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</si>
  <si>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</si>
  <si>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</si>
  <si>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</si>
  <si>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</si>
  <si>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</si>
  <si>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</si>
  <si>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</si>
  <si>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</si>
  <si>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</si>
  <si>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</si>
  <si>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</si>
  <si>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</si>
  <si>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</si>
  <si>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</si>
  <si>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</si>
  <si>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</si>
  <si>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</si>
  <si>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</si>
  <si>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</si>
  <si>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</si>
  <si>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</si>
  <si>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</si>
  <si>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</si>
  <si>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</si>
  <si>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</si>
  <si>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</si>
  <si>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</si>
  <si>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</si>
  <si>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</si>
  <si>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</si>
  <si>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</si>
  <si>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</si>
  <si>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</si>
  <si>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</si>
  <si>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</si>
  <si>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</si>
  <si>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</si>
  <si>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</si>
  <si>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</si>
  <si>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</si>
  <si>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</si>
  <si>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</si>
  <si>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</si>
  <si>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</si>
  <si>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</si>
  <si>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</si>
  <si>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</si>
  <si>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</si>
  <si>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</si>
  <si>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</si>
  <si>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</si>
  <si>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</si>
  <si>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</si>
  <si>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</si>
  <si>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</si>
  <si>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</si>
  <si>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</si>
  <si>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</si>
  <si>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</si>
  <si>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</si>
  <si>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</si>
  <si>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</si>
  <si>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</si>
  <si>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</si>
  <si>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</si>
  <si>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</si>
  <si>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</si>
  <si>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</si>
  <si>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</si>
  <si>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</si>
  <si>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</si>
  <si>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</si>
  <si>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</si>
  <si>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</si>
  <si>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</si>
  <si>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</si>
  <si>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</si>
  <si>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</si>
  <si>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</si>
  <si>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</si>
  <si>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</si>
  <si>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</si>
  <si>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</si>
  <si>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</si>
  <si>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</si>
  <si>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</si>
  <si>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</si>
  <si>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</si>
  <si>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</si>
  <si>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</si>
  <si>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</si>
  <si>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</si>
  <si>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</si>
  <si>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</si>
  <si>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</si>
  <si>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</si>
  <si>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</si>
  <si>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</si>
  <si>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</si>
  <si>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</si>
  <si>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</si>
  <si>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</si>
  <si>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</si>
  <si>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</si>
  <si>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</si>
  <si>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</si>
  <si>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</si>
  <si>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</si>
  <si>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</si>
  <si>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</si>
  <si>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</si>
  <si>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</si>
  <si>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</si>
  <si>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</si>
  <si>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</si>
  <si>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</si>
  <si>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</si>
  <si>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</si>
  <si>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</si>
  <si>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</si>
  <si>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</si>
  <si>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</si>
  <si>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</si>
  <si>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</si>
  <si>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</si>
  <si>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</si>
  <si>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</si>
  <si>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</si>
  <si>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</si>
  <si>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</si>
  <si>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</si>
  <si>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</si>
  <si>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</si>
  <si>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</si>
  <si>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</si>
  <si>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</si>
  <si>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</si>
  <si>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</si>
  <si>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</si>
  <si>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</si>
  <si>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</si>
  <si>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</si>
  <si>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</si>
  <si>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</si>
  <si>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</si>
  <si>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</si>
  <si>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</si>
  <si>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</si>
  <si>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</si>
  <si>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</si>
  <si>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</si>
  <si>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</si>
  <si>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</si>
  <si>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</si>
  <si>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</si>
  <si>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</si>
  <si>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</si>
  <si>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</si>
  <si>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</si>
  <si>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</si>
  <si>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</si>
  <si>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</si>
  <si>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</si>
  <si>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</si>
  <si>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</si>
  <si>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</si>
  <si>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</si>
  <si>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</si>
  <si>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</si>
  <si>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</si>
  <si>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</si>
  <si>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</si>
  <si>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</si>
  <si>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</si>
  <si>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</si>
  <si>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</si>
  <si>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</si>
  <si>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</si>
  <si>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</si>
  <si>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</si>
  <si>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</si>
  <si>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</si>
  <si>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</si>
  <si>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</si>
  <si>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</si>
  <si>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</si>
  <si>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</si>
  <si>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</si>
  <si>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</si>
  <si>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</si>
  <si>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</si>
  <si>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</si>
  <si>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</si>
  <si>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</si>
  <si>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</si>
  <si>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</si>
  <si>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</si>
  <si>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</si>
  <si>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</si>
  <si>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</si>
  <si>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</si>
  <si>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</si>
  <si>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</si>
  <si>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</si>
  <si>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</si>
  <si>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</si>
  <si>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</si>
  <si>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</si>
  <si>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</si>
  <si>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</si>
  <si>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</si>
  <si>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</si>
  <si>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</si>
  <si>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</si>
  <si>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</si>
  <si>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</si>
  <si>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</si>
  <si>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</si>
  <si>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</si>
  <si>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</si>
  <si>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</si>
  <si>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</si>
  <si>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</si>
  <si>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</si>
  <si>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</si>
  <si>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</si>
  <si>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</si>
  <si>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</si>
  <si>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</si>
  <si>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</si>
  <si>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</si>
  <si>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</si>
  <si>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</si>
  <si>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</si>
  <si>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</si>
  <si>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</si>
  <si>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</si>
  <si>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</si>
  <si>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</si>
  <si>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</si>
  <si>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</si>
  <si>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</si>
  <si>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</si>
  <si>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</si>
  <si>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</si>
  <si>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</si>
  <si>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</si>
  <si>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</si>
  <si>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</si>
  <si>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</si>
  <si>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</si>
  <si>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</si>
  <si>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</si>
  <si>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</si>
  <si>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</si>
  <si>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</si>
  <si>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</si>
  <si>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</si>
  <si>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</si>
  <si>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</si>
  <si>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</si>
  <si>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</si>
  <si>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</si>
  <si>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</si>
  <si>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</si>
  <si>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</si>
  <si>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</si>
  <si>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</si>
  <si>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</si>
  <si>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</si>
  <si>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</si>
  <si>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</si>
  <si>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</si>
  <si>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</si>
  <si>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</si>
  <si>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</si>
  <si>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</si>
  <si>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</si>
  <si>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</si>
  <si>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</si>
  <si>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</si>
  <si>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</si>
  <si>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</si>
  <si>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</si>
  <si>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</si>
  <si>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</si>
  <si>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</si>
  <si>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</si>
  <si>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</si>
  <si>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</si>
  <si>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</si>
  <si>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</si>
  <si>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</si>
  <si>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</si>
  <si>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</si>
  <si>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</si>
  <si>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</si>
  <si>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</si>
  <si>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</si>
  <si>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</si>
  <si>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</si>
  <si>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</si>
  <si>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</si>
  <si>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</si>
  <si>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</si>
  <si>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</si>
  <si>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</si>
  <si>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</si>
  <si>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</si>
  <si>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</si>
  <si>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</si>
  <si>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</si>
  <si>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</si>
  <si>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</si>
  <si>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</si>
  <si>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</si>
  <si>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</si>
  <si>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</si>
  <si>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</si>
  <si>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</si>
  <si>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</si>
  <si>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</si>
  <si>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</si>
  <si>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</si>
  <si>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</si>
  <si>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</si>
  <si>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</si>
  <si>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</si>
  <si>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</si>
  <si>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</si>
  <si>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</si>
  <si>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</si>
  <si>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</si>
  <si>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</si>
  <si>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</si>
  <si>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</si>
  <si>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</si>
  <si>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</si>
  <si>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</si>
  <si>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</si>
  <si>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</si>
  <si>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</si>
  <si>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</si>
  <si>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</si>
  <si>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</si>
  <si>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</si>
  <si>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</si>
  <si>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</si>
  <si>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</si>
  <si>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</si>
  <si>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</si>
  <si>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</si>
  <si>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</si>
  <si>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</si>
  <si>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</si>
  <si>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</si>
  <si>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</si>
  <si>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</si>
  <si>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</si>
  <si>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</si>
  <si>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</si>
  <si>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</si>
  <si>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</si>
  <si>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</si>
  <si>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</si>
  <si>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</si>
  <si>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</si>
  <si>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</si>
  <si>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</si>
  <si>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</si>
  <si>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</si>
  <si>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</si>
  <si>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</si>
  <si>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</si>
  <si>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</si>
  <si>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</si>
  <si>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</si>
  <si>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</si>
  <si>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</si>
  <si>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</si>
  <si>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</si>
  <si>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</si>
  <si>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</si>
  <si>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</si>
  <si>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</si>
  <si>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</si>
  <si>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</si>
  <si>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</si>
  <si>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</si>
  <si>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</si>
  <si>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</si>
  <si>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</si>
  <si>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</si>
  <si>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</si>
  <si>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</si>
  <si>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</si>
  <si>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</si>
  <si>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</si>
  <si>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</si>
  <si>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</si>
  <si>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</si>
  <si>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</si>
  <si>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</si>
  <si>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</si>
  <si>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</si>
  <si>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</si>
  <si>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</si>
  <si>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</si>
  <si>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</si>
  <si>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</si>
  <si>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</si>
  <si>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</si>
  <si>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</si>
  <si>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</si>
  <si>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</si>
  <si>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</si>
  <si>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</si>
  <si>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</si>
  <si>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</si>
  <si>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</si>
  <si>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</si>
  <si>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</si>
  <si>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</si>
  <si>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</si>
  <si>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</si>
  <si>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</si>
  <si>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</si>
  <si>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</si>
  <si>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</si>
  <si>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</si>
  <si>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</si>
  <si>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</si>
  <si>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</si>
  <si>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</si>
  <si>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</si>
  <si>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</si>
  <si>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</si>
  <si>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</si>
  <si>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</si>
  <si>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</si>
  <si>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</si>
  <si>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</si>
  <si>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</si>
  <si>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</si>
  <si>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</si>
  <si>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</si>
  <si>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</si>
  <si>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</si>
  <si>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</si>
  <si>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</si>
  <si>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</si>
  <si>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</si>
  <si>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</si>
  <si>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</si>
  <si>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</si>
  <si>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</si>
  <si>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</si>
  <si>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</si>
  <si>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</si>
  <si>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</si>
  <si>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</si>
  <si>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</si>
  <si>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</si>
  <si>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</si>
  <si>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</si>
  <si>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</si>
  <si>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</si>
  <si>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</si>
  <si>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</si>
  <si>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</si>
  <si>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</si>
  <si>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</si>
  <si>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</si>
  <si>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</si>
  <si>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</si>
  <si>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</si>
  <si>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</si>
  <si>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</si>
  <si>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</si>
  <si>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</si>
  <si>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</si>
  <si>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</si>
  <si>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</si>
  <si>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</si>
  <si>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</si>
  <si>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</si>
  <si>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</si>
  <si>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</si>
  <si>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</si>
  <si>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</si>
  <si>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</si>
  <si>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</si>
  <si>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</si>
  <si>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</si>
  <si>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</si>
  <si>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</si>
  <si>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</si>
  <si>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</si>
  <si>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</si>
  <si>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</si>
  <si>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</si>
  <si>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</si>
  <si>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</si>
  <si>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</si>
  <si>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</si>
  <si>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</si>
  <si>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</si>
  <si>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</si>
  <si>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</si>
  <si>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</si>
  <si>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</si>
  <si>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</si>
  <si>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</si>
  <si>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</si>
  <si>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</si>
  <si>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</si>
  <si>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</si>
  <si>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</si>
  <si>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</si>
  <si>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</si>
  <si>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</si>
  <si>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</si>
  <si>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</si>
  <si>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</si>
  <si>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</si>
  <si>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</si>
  <si>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</si>
  <si>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</si>
  <si>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</si>
  <si>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</si>
  <si>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</si>
  <si>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</si>
  <si>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</si>
  <si>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</si>
  <si>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</si>
  <si>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</si>
  <si>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</si>
  <si>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</si>
  <si>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</si>
  <si>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</si>
  <si>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</si>
  <si>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</si>
  <si>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</si>
  <si>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</si>
  <si>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</si>
  <si>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</si>
  <si>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</si>
  <si>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</si>
  <si>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</si>
  <si>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</si>
  <si>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</si>
  <si>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</si>
  <si>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</si>
  <si>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</si>
  <si>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</si>
  <si>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</si>
  <si>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</si>
  <si>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</si>
  <si>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</si>
  <si>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</si>
  <si>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</si>
  <si>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</si>
  <si>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</si>
  <si>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</si>
  <si>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</si>
  <si>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</si>
  <si>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</si>
  <si>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</si>
  <si>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</si>
  <si>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</si>
  <si>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</si>
  <si>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</si>
  <si>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</si>
  <si>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</si>
  <si>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</si>
  <si>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</si>
  <si>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</si>
  <si>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</si>
  <si>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</si>
  <si>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</si>
  <si>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</si>
  <si>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</si>
  <si>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</si>
  <si>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</si>
  <si>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</si>
  <si>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</si>
  <si>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</si>
  <si>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</si>
  <si>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</si>
  <si>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</si>
  <si>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</si>
  <si>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</si>
  <si>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</si>
  <si>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</si>
  <si>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</si>
  <si>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</si>
  <si>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</si>
  <si>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</si>
  <si>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</si>
  <si>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</si>
  <si>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</si>
  <si>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</si>
  <si>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</si>
  <si>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</si>
  <si>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</si>
  <si>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</si>
  <si>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</si>
  <si>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</si>
  <si>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</si>
  <si>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</si>
  <si>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</si>
  <si>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</si>
  <si>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</si>
  <si>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</si>
  <si>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</si>
  <si>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</si>
  <si>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</si>
  <si>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</si>
  <si>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</si>
  <si>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</si>
  <si>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</si>
  <si>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</si>
  <si>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</si>
  <si>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</si>
  <si>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</si>
  <si>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</si>
  <si>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</si>
  <si>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</si>
  <si>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</si>
  <si>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</si>
  <si>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</si>
  <si>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</si>
  <si>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</si>
  <si>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</si>
  <si>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</si>
  <si>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</si>
  <si>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</si>
  <si>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</si>
  <si>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</si>
  <si>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</si>
  <si>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</si>
  <si>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</si>
  <si>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</si>
  <si>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</si>
  <si>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</si>
  <si>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</si>
  <si>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</si>
  <si>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</si>
  <si>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</si>
  <si>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</si>
  <si>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</si>
  <si>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</si>
  <si>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</si>
  <si>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</si>
  <si>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</si>
  <si>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</si>
  <si>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</si>
  <si>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</si>
  <si>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</si>
  <si>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</si>
  <si>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</si>
  <si>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</si>
  <si>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</si>
  <si>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</si>
  <si>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</si>
  <si>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</si>
  <si>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</si>
  <si>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</si>
  <si>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</si>
  <si>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</si>
  <si>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</si>
  <si>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</si>
  <si>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</si>
  <si>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</si>
  <si>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</si>
  <si>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</si>
  <si>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</si>
  <si>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</si>
  <si>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</si>
  <si>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</si>
  <si>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</si>
  <si>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</si>
  <si>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</si>
  <si>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</si>
  <si>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</si>
  <si>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</si>
  <si>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</si>
  <si>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</si>
  <si>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</si>
  <si>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</si>
  <si>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</si>
  <si>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</si>
  <si>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</si>
  <si>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</si>
  <si>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</si>
  <si>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</si>
  <si>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</si>
  <si>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</si>
  <si>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</si>
  <si>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</si>
  <si>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</si>
  <si>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</si>
  <si>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</si>
  <si>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</si>
  <si>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</si>
  <si>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</si>
  <si>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</si>
  <si>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</si>
  <si>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</si>
  <si>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</si>
  <si>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</si>
  <si>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</si>
  <si>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</si>
  <si>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</si>
  <si>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</si>
  <si>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</si>
  <si>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</si>
  <si>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</si>
  <si>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</si>
  <si>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</si>
  <si>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</si>
  <si>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</si>
  <si>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</si>
  <si>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</si>
  <si>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</si>
  <si>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</si>
  <si>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</si>
  <si>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</si>
  <si>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</si>
  <si>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</si>
  <si>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</si>
  <si>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</si>
  <si>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</si>
  <si>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</si>
  <si>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</si>
  <si>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</si>
  <si>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</si>
  <si>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</si>
  <si>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</si>
  <si>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</si>
  <si>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</si>
  <si>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</si>
  <si>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</si>
  <si>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</si>
  <si>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</si>
  <si>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</si>
  <si>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</si>
  <si>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</si>
  <si>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</si>
  <si>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</si>
  <si>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</si>
  <si>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</si>
  <si>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</si>
  <si>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</si>
  <si>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</si>
  <si>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</si>
  <si>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</si>
  <si>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</si>
  <si>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</si>
  <si>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</si>
  <si>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</si>
  <si>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</si>
  <si>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</si>
  <si>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</si>
  <si>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</si>
  <si>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</si>
  <si>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</si>
  <si>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</si>
  <si>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</si>
  <si>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</si>
  <si>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</si>
  <si>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</si>
  <si>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</si>
  <si>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</si>
  <si>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</si>
  <si>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</si>
  <si>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</si>
  <si>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</si>
  <si>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</si>
  <si>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</si>
  <si>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</si>
  <si>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</si>
  <si>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</si>
  <si>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</si>
  <si>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</si>
  <si>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</si>
  <si>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</si>
  <si>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</si>
  <si>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</si>
  <si>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</si>
  <si>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</si>
  <si>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</si>
  <si>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</si>
  <si>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</si>
  <si>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</si>
  <si>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</si>
  <si>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</si>
  <si>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</si>
  <si>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</si>
  <si>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</si>
  <si>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</si>
  <si>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</si>
  <si>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</si>
  <si>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</si>
  <si>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</si>
  <si>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</si>
  <si>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</si>
  <si>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</si>
  <si>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</si>
  <si>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</si>
  <si>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</si>
  <si>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</si>
  <si>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</si>
  <si>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</si>
  <si>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</si>
  <si>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</si>
  <si>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</si>
  <si>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</si>
  <si>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</si>
  <si>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</si>
  <si>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</si>
  <si>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</si>
  <si>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</si>
  <si>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</si>
  <si>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</si>
  <si>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</si>
  <si>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</si>
  <si>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</si>
  <si>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</si>
  <si>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</si>
  <si>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</si>
  <si>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</si>
  <si>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</si>
  <si>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</si>
  <si>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</si>
  <si>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</si>
  <si>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</si>
  <si>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</si>
  <si>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</si>
  <si>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</si>
  <si>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</si>
  <si>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</si>
  <si>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</si>
  <si>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</si>
  <si>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</si>
  <si>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</si>
  <si>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</si>
  <si>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</si>
  <si>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</si>
  <si>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</si>
  <si>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</si>
  <si>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</si>
  <si>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</si>
  <si>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</si>
  <si>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</si>
  <si>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</si>
  <si>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</si>
  <si>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</si>
  <si>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</si>
  <si>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</si>
  <si>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</si>
  <si>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</si>
  <si>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</si>
  <si>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</si>
  <si>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</si>
  <si>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</si>
  <si>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</si>
  <si>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</si>
  <si>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</si>
  <si>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</si>
  <si>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</si>
  <si>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</si>
  <si>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</si>
  <si>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</si>
  <si>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</si>
  <si>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</si>
  <si>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</si>
  <si>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</si>
  <si>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</si>
  <si>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</si>
  <si>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</si>
  <si>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</si>
  <si>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</si>
  <si>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</si>
  <si>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</si>
  <si>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</si>
  <si>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</si>
  <si>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</si>
  <si>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</si>
  <si>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</si>
  <si>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</si>
  <si>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</si>
  <si>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</si>
  <si>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</si>
  <si>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</si>
  <si>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</si>
  <si>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</si>
  <si>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</si>
  <si>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</si>
  <si>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</si>
  <si>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</si>
  <si>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</si>
  <si>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</si>
  <si>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</si>
  <si>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</si>
  <si>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</si>
  <si>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</si>
  <si>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</si>
  <si>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</si>
  <si>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</si>
  <si>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</si>
  <si>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</si>
  <si>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</si>
  <si>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</si>
  <si>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</si>
  <si>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</si>
  <si>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</si>
  <si>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</si>
  <si>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</si>
  <si>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</si>
  <si>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</si>
  <si>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</si>
  <si>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</si>
  <si>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</si>
  <si>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</si>
  <si>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</si>
  <si>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</si>
  <si>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</si>
  <si>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</si>
  <si>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</si>
  <si>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</si>
  <si>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</si>
  <si>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</si>
  <si>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</si>
  <si>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</si>
  <si>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</si>
  <si>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</si>
  <si>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</si>
  <si>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</si>
  <si>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</si>
  <si>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</si>
  <si>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</si>
  <si>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</si>
  <si>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</si>
  <si>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</si>
  <si>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</si>
  <si>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</si>
  <si>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</si>
  <si>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</si>
  <si>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</si>
  <si>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</si>
  <si>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</si>
  <si>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</si>
  <si>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</si>
  <si>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</si>
  <si>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</si>
  <si>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</si>
  <si>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</si>
  <si>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</si>
  <si>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</si>
  <si>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</si>
  <si>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</si>
  <si>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</si>
  <si>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</si>
  <si>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</si>
  <si>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</si>
  <si>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</si>
  <si>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</si>
  <si>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</si>
  <si>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</si>
  <si>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</si>
  <si>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</si>
  <si>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</si>
  <si>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</si>
  <si>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</si>
  <si>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</si>
  <si>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</si>
  <si>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</si>
  <si>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</si>
  <si>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</si>
  <si>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</si>
  <si>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</si>
  <si>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</si>
  <si>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</si>
  <si>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</si>
  <si>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</si>
  <si>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</si>
  <si>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</si>
  <si>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</si>
  <si>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</si>
  <si>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</si>
  <si>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</si>
  <si>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</si>
  <si>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</si>
  <si>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</si>
  <si>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</si>
  <si>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</si>
  <si>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</si>
  <si>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</si>
  <si>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</si>
  <si>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</si>
  <si>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</si>
  <si>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</si>
  <si>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</si>
  <si>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</si>
  <si>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</si>
  <si>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</si>
  <si>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</si>
  <si>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</si>
  <si>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</si>
  <si>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</si>
  <si>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</si>
  <si>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</si>
  <si>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</si>
  <si>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</si>
  <si>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</si>
  <si>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</si>
  <si>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</si>
  <si>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</si>
  <si>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</si>
  <si>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</si>
  <si>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</si>
  <si>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</si>
  <si>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</si>
  <si>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</si>
  <si>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</si>
  <si>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</si>
  <si>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</si>
  <si>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</si>
  <si>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</si>
  <si>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</si>
  <si>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</si>
  <si>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</si>
  <si>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</si>
  <si>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</si>
  <si>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</si>
  <si>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</si>
  <si>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</si>
  <si>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</si>
  <si>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</si>
  <si>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</si>
  <si>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</si>
  <si>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</si>
  <si>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</si>
  <si>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</si>
  <si>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</si>
  <si>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</si>
  <si>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</si>
  <si>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</si>
  <si>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</si>
  <si>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</si>
  <si>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</si>
  <si>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</si>
  <si>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</si>
  <si>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</si>
  <si>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</si>
  <si>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</si>
  <si>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</si>
  <si>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</si>
  <si>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</si>
  <si>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</si>
  <si>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</si>
  <si>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</si>
  <si>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</si>
  <si>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</si>
  <si>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</si>
  <si>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</si>
  <si>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</si>
  <si>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</si>
  <si>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</si>
  <si>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</si>
  <si>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</si>
  <si>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</si>
  <si>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</si>
  <si>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</si>
  <si>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</si>
  <si>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</si>
  <si>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</si>
  <si>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</si>
  <si>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</si>
  <si>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</si>
  <si>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</si>
  <si>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</si>
  <si>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</si>
  <si>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</si>
  <si>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</si>
  <si>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</si>
  <si>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</si>
  <si>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</si>
  <si>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</si>
  <si>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</si>
  <si>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</si>
  <si>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</si>
  <si>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</si>
  <si>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</si>
  <si>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</si>
  <si>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</si>
  <si>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</si>
  <si>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</si>
  <si>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</si>
  <si>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</si>
  <si>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</si>
  <si>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</si>
  <si>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</si>
  <si>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</si>
  <si>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</si>
  <si>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</si>
  <si>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</si>
  <si>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</si>
  <si>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</si>
  <si>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</si>
  <si>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</si>
  <si>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</si>
  <si>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</si>
  <si>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</si>
  <si>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</si>
  <si>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</si>
  <si>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</si>
  <si>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</si>
  <si>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</si>
  <si>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</si>
  <si>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</si>
  <si>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</si>
  <si>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</si>
  <si>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</si>
  <si>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</si>
  <si>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</si>
  <si>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</si>
  <si>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</si>
  <si>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</si>
  <si>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</si>
  <si>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</si>
  <si>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</si>
  <si>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</si>
  <si>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</si>
  <si>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</si>
  <si>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</si>
  <si>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</si>
  <si>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</si>
  <si>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</si>
  <si>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</si>
  <si>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</si>
  <si>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</si>
  <si>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</si>
  <si>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</si>
  <si>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</si>
  <si>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</si>
  <si>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</si>
  <si>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</si>
  <si>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</si>
  <si>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</si>
  <si>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</si>
  <si>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</si>
  <si>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</si>
  <si>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</si>
  <si>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</si>
  <si>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</si>
  <si>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</si>
  <si>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</si>
  <si>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</si>
  <si>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</si>
  <si>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</si>
  <si>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</si>
  <si>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</si>
  <si>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</si>
  <si>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</si>
  <si>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</si>
  <si>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</si>
  <si>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</si>
  <si>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</si>
  <si>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</si>
  <si>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</si>
  <si>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</si>
  <si>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</si>
  <si>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</si>
  <si>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</si>
  <si>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</si>
  <si>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</si>
  <si>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</si>
  <si>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</si>
  <si>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</si>
  <si>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</si>
  <si>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</si>
  <si>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</si>
  <si>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</si>
  <si>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</si>
  <si>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</si>
  <si>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</si>
  <si>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</si>
  <si>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</si>
  <si>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</si>
  <si>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</si>
  <si>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</si>
  <si>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</si>
  <si>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</si>
  <si>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</si>
  <si>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</si>
  <si>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</si>
  <si>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</si>
  <si>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</si>
  <si>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</si>
  <si>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</si>
  <si>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</si>
  <si>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</si>
  <si>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</si>
  <si>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</si>
  <si>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</si>
  <si>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</si>
  <si>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</si>
  <si>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</si>
  <si>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</si>
  <si>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</si>
  <si>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</si>
  <si>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</si>
  <si>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</si>
  <si>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</si>
  <si>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</si>
  <si>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</si>
  <si>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</si>
  <si>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</si>
  <si>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</si>
  <si>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</si>
  <si>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</si>
  <si>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</si>
  <si>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</si>
  <si>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</si>
  <si>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</si>
  <si>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</si>
  <si>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</si>
  <si>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</si>
  <si>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</si>
  <si>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</si>
  <si>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</si>
  <si>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</si>
  <si>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</si>
  <si>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</si>
  <si>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</si>
  <si>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</si>
  <si>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</si>
  <si>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</si>
  <si>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</si>
  <si>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</si>
  <si>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</si>
  <si>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</si>
  <si>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</si>
  <si>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</si>
  <si>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</si>
  <si>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</si>
  <si>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</si>
  <si>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</si>
  <si>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</si>
  <si>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</si>
  <si>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</si>
  <si>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</si>
  <si>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</si>
  <si>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</si>
  <si>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</si>
  <si>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</si>
  <si>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</si>
  <si>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</si>
  <si>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</si>
  <si>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</si>
  <si>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</si>
  <si>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</si>
  <si>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</si>
  <si>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</si>
  <si>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</si>
  <si>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</si>
  <si>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</si>
  <si>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</si>
  <si>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</si>
  <si>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</si>
  <si>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</si>
  <si>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</si>
  <si>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</si>
  <si>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</si>
  <si>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</si>
  <si>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</si>
  <si>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</si>
  <si>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</si>
  <si>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</si>
  <si>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</si>
  <si>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</si>
  <si>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</si>
  <si>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</si>
  <si>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</si>
  <si>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</si>
  <si>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</si>
  <si>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</si>
  <si>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</si>
  <si>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</si>
  <si>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</si>
  <si>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</si>
  <si>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</si>
  <si>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</si>
  <si>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</si>
  <si>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</si>
  <si>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</si>
  <si>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</si>
  <si>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</si>
  <si>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</si>
  <si>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</si>
  <si>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</si>
  <si>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</si>
  <si>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</si>
  <si>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</si>
  <si>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</si>
  <si>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</si>
  <si>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</si>
  <si>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</si>
  <si>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</si>
  <si>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</si>
  <si>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</si>
  <si>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</si>
  <si>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</si>
  <si>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</si>
  <si>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</si>
  <si>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</si>
  <si>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</si>
  <si>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</si>
  <si>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</si>
  <si>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</si>
  <si>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</si>
  <si>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</si>
  <si>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</si>
  <si>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</si>
  <si>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</si>
  <si>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</si>
  <si>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</si>
  <si>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</si>
  <si>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</si>
  <si>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</si>
  <si>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</si>
  <si>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</si>
  <si>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</si>
  <si>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</si>
  <si>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</si>
  <si>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</si>
  <si>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</si>
  <si>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</si>
  <si>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</si>
  <si>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</si>
  <si>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</si>
  <si>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</si>
  <si>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</si>
  <si>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</si>
  <si>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</si>
  <si>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</si>
  <si>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</si>
  <si>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</si>
  <si>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</si>
  <si>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</si>
  <si>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</si>
  <si>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</si>
  <si>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</si>
  <si>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</si>
  <si>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</si>
  <si>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</si>
  <si>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</si>
  <si>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</si>
  <si>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</si>
  <si>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</si>
  <si>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</si>
  <si>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</si>
  <si>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</si>
  <si>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</si>
  <si>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</si>
  <si>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</si>
  <si>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</si>
  <si>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</si>
  <si>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</si>
  <si>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</si>
  <si>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</si>
  <si>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</si>
  <si>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</si>
  <si>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</si>
  <si>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</si>
  <si>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</si>
  <si>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</si>
  <si>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</si>
  <si>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</si>
  <si>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</si>
  <si>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</si>
  <si>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</si>
  <si>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</si>
  <si>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</si>
  <si>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</si>
  <si>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</si>
  <si>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</si>
  <si>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</si>
  <si>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</si>
  <si>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</si>
  <si>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</si>
  <si>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</si>
  <si>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</si>
  <si>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</si>
  <si>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</si>
  <si>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</si>
  <si>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</si>
  <si>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</si>
  <si>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</si>
  <si>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</si>
  <si>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</si>
  <si>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</si>
  <si>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</si>
  <si>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</si>
  <si>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</si>
  <si>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</si>
  <si>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</si>
  <si>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</si>
  <si>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</si>
  <si>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</si>
  <si>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</si>
  <si>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</si>
  <si>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</si>
  <si>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</si>
  <si>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</si>
  <si>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</si>
  <si>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</si>
  <si>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</si>
  <si>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</si>
  <si>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</si>
  <si>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</si>
  <si>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</si>
  <si>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</si>
  <si>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</si>
  <si>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</si>
  <si>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</si>
  <si>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</si>
  <si>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</si>
  <si>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</si>
  <si>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</si>
  <si>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</si>
  <si>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</si>
  <si>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</si>
  <si>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</si>
  <si>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</si>
  <si>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</si>
  <si>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</si>
  <si>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</si>
  <si>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</si>
  <si>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</si>
  <si>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</si>
  <si>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</si>
  <si>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</si>
  <si>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</si>
  <si>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</si>
  <si>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</si>
  <si>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</si>
  <si>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</si>
  <si>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</si>
  <si>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</si>
  <si>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</si>
  <si>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</si>
  <si>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</si>
  <si>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</si>
  <si>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</si>
  <si>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</si>
  <si>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</si>
  <si>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</si>
  <si>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</si>
  <si>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</si>
  <si>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</si>
  <si>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</si>
  <si>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</si>
  <si>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</si>
  <si>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</si>
  <si>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</si>
  <si>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</si>
  <si>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</si>
  <si>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</si>
  <si>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</si>
  <si>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</si>
  <si>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</si>
  <si>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</si>
  <si>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</si>
  <si>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</si>
  <si>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</si>
  <si>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</si>
  <si>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</si>
  <si>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</si>
  <si>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</si>
  <si>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</si>
  <si>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</si>
  <si>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</si>
  <si>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</si>
  <si>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</si>
  <si>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</si>
  <si>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</si>
  <si>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</si>
  <si>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</si>
  <si>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</si>
  <si>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</si>
  <si>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</si>
  <si>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</si>
  <si>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</si>
  <si>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</si>
  <si>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</si>
  <si>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</si>
  <si>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</si>
  <si>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</si>
  <si>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</si>
  <si>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</si>
  <si>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</si>
  <si>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</si>
  <si>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</si>
  <si>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</si>
  <si>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</si>
  <si>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</si>
  <si>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</si>
  <si>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</si>
  <si>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</si>
  <si>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</si>
  <si>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</si>
  <si>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</si>
  <si>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</si>
  <si>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</si>
  <si>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</si>
  <si>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</si>
  <si>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</si>
  <si>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</si>
  <si>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</si>
  <si>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</si>
  <si>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</si>
  <si>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</si>
  <si>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</si>
  <si>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</si>
  <si>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</si>
  <si>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</si>
  <si>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</si>
  <si>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</si>
  <si>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</si>
  <si>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</si>
  <si>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</si>
  <si>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</si>
  <si>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</si>
  <si>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</si>
  <si>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</si>
  <si>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</si>
  <si>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</si>
  <si>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</si>
  <si>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</si>
  <si>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</si>
  <si>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</si>
  <si>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</si>
  <si>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</si>
  <si>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</si>
  <si>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</si>
  <si>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</si>
  <si>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</si>
  <si>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</si>
  <si>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</si>
  <si>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</si>
  <si>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</si>
  <si>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</si>
  <si>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</si>
  <si>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</si>
  <si>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</si>
  <si>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</si>
  <si>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</si>
  <si>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</si>
  <si>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</si>
  <si>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</si>
  <si>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</si>
  <si>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</si>
  <si>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</si>
  <si>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</si>
  <si>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</si>
  <si>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</si>
  <si>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</si>
  <si>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</si>
  <si>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</si>
  <si>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</si>
  <si>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</si>
  <si>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</si>
  <si>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</si>
  <si>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</si>
  <si>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</si>
  <si>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</si>
  <si>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</si>
  <si>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</si>
  <si>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</si>
  <si>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</si>
  <si>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</si>
  <si>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</si>
  <si>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</si>
  <si>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</si>
  <si>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</si>
  <si>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</si>
  <si>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</si>
  <si>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</si>
  <si>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</si>
  <si>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</si>
  <si>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</si>
  <si>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</si>
  <si>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</si>
  <si>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</si>
  <si>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</si>
  <si>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</si>
  <si>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</si>
  <si>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</si>
  <si>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</si>
  <si>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</si>
  <si>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</si>
  <si>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</si>
  <si>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</si>
  <si>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</si>
  <si>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</si>
  <si>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</si>
  <si>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</si>
  <si>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</si>
  <si>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</si>
  <si>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</si>
  <si>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</si>
  <si>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</si>
  <si>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</si>
  <si>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</si>
  <si>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</si>
  <si>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</si>
  <si>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</si>
  <si>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</si>
  <si>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</si>
  <si>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</si>
  <si>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</si>
  <si>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</si>
  <si>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</si>
  <si>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</si>
  <si>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</si>
  <si>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</si>
  <si>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</si>
  <si>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</si>
  <si>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</si>
  <si>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</si>
  <si>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</si>
  <si>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</si>
  <si>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</si>
  <si>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</si>
  <si>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</si>
  <si>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</si>
  <si>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</si>
  <si>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</si>
  <si>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</si>
  <si>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</si>
  <si>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</si>
  <si>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</si>
  <si>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</si>
  <si>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</si>
  <si>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</si>
  <si>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</si>
  <si>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</si>
  <si>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</si>
  <si>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</si>
  <si>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</si>
  <si>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</si>
  <si>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</si>
  <si>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</si>
  <si>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</si>
  <si>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</si>
  <si>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</si>
  <si>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</si>
  <si>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</si>
  <si>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</si>
  <si>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</si>
  <si>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</si>
  <si>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</si>
  <si>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</si>
  <si>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</si>
  <si>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</si>
  <si>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</si>
  <si>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</si>
  <si>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</si>
  <si>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</si>
  <si>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</si>
  <si>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</si>
  <si>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</si>
  <si>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</si>
  <si>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</si>
  <si>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</si>
  <si>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</si>
  <si>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</si>
  <si>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</si>
  <si>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</si>
  <si>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</si>
  <si>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</si>
  <si>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</si>
  <si>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</si>
  <si>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</si>
  <si>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</si>
  <si>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</si>
  <si>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</si>
  <si>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</si>
  <si>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</si>
  <si>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</si>
  <si>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</si>
  <si>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</si>
  <si>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</si>
  <si>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</si>
  <si>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</si>
  <si>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</si>
  <si>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</si>
  <si>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</si>
  <si>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</si>
  <si>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</si>
  <si>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</si>
  <si>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</si>
  <si>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</si>
  <si>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</si>
  <si>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</si>
  <si>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</si>
  <si>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</si>
  <si>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</si>
  <si>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</si>
  <si>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</si>
  <si>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</si>
  <si>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</si>
  <si>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</si>
  <si>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</si>
  <si>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</si>
  <si>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</si>
  <si>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</si>
  <si>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</si>
  <si>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</si>
  <si>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</si>
  <si>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</si>
  <si>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</si>
  <si>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</si>
  <si>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</si>
  <si>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</si>
  <si>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</si>
  <si>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</si>
  <si>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</si>
  <si>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</si>
  <si>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</si>
  <si>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</si>
  <si>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</si>
  <si>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</si>
  <si>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</si>
  <si>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</si>
  <si>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</si>
  <si>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</si>
  <si>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</si>
  <si>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</si>
  <si>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</si>
  <si>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</si>
  <si>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</si>
  <si>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</si>
  <si>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</si>
  <si>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</si>
  <si>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</si>
  <si>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</si>
  <si>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</si>
  <si>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</si>
  <si>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</si>
  <si>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</si>
  <si>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</si>
  <si>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</si>
  <si>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</si>
  <si>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</si>
  <si>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</si>
  <si>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</si>
  <si>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</si>
  <si>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</si>
  <si>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</si>
  <si>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</si>
  <si>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</si>
  <si>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</si>
  <si>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</si>
  <si>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</si>
  <si>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</si>
  <si>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</si>
  <si>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</si>
  <si>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</si>
  <si>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</si>
  <si>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</si>
  <si>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</si>
  <si>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</si>
  <si>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</si>
  <si>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</si>
  <si>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</si>
  <si>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</si>
  <si>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</si>
  <si>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</si>
  <si>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</si>
  <si>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</si>
  <si>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</si>
  <si>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</si>
  <si>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</si>
  <si>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</si>
  <si>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</si>
  <si>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</si>
  <si>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</si>
  <si>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</si>
  <si>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</si>
  <si>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</si>
  <si>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</si>
  <si>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</si>
  <si>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</si>
  <si>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</si>
  <si>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</si>
  <si>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</si>
  <si>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</si>
  <si>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</si>
  <si>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</si>
  <si>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</si>
  <si>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</si>
  <si>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</si>
  <si>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</si>
  <si>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</si>
  <si>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</si>
  <si>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</si>
  <si>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</si>
  <si>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</si>
  <si>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</si>
  <si>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</si>
  <si>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</si>
  <si>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</si>
  <si>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</si>
  <si>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</si>
  <si>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</si>
  <si>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</si>
  <si>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</si>
  <si>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</si>
  <si>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</si>
  <si>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</si>
  <si>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</si>
  <si>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</si>
  <si>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</si>
  <si>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</si>
  <si>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</si>
  <si>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</si>
  <si>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</si>
  <si>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</si>
  <si>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</si>
  <si>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</si>
  <si>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</si>
  <si>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</si>
  <si>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</si>
  <si>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</si>
  <si>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</si>
  <si>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</si>
  <si>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</si>
  <si>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</si>
  <si>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</si>
  <si>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</si>
  <si>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</si>
  <si>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</si>
  <si>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</si>
  <si>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</si>
  <si>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</si>
  <si>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</si>
  <si>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</si>
  <si>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</si>
  <si>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</si>
  <si>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</si>
  <si>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</si>
  <si>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</si>
  <si>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</si>
  <si>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</si>
  <si>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</si>
  <si>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</si>
  <si>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</si>
  <si>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</si>
  <si>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</si>
  <si>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</si>
  <si>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</si>
  <si>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</si>
  <si>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</si>
  <si>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</si>
  <si>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</si>
  <si>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</si>
  <si>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</si>
  <si>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</si>
  <si>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</si>
  <si>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</si>
  <si>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</si>
  <si>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</si>
  <si>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</si>
  <si>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</si>
  <si>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</si>
  <si>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</si>
  <si>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</si>
  <si>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</si>
  <si>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</si>
  <si>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</si>
  <si>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</si>
  <si>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</si>
  <si>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</si>
  <si>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</si>
  <si>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</si>
  <si>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</si>
  <si>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</si>
  <si>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</si>
  <si>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</si>
  <si>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</si>
  <si>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</si>
  <si>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</si>
  <si>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</si>
  <si>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</si>
  <si>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</si>
  <si>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</si>
  <si>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</si>
  <si>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</si>
  <si>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</si>
  <si>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</si>
  <si>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</si>
  <si>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</si>
  <si>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</si>
  <si>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</si>
  <si>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</si>
  <si>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</si>
  <si>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</si>
  <si>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</si>
  <si>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</si>
  <si>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</si>
  <si>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</si>
  <si>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</si>
  <si>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</si>
  <si>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</si>
  <si>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</si>
  <si>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</si>
  <si>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</si>
  <si>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</si>
  <si>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</si>
  <si>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</si>
  <si>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</si>
  <si>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</si>
  <si>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</si>
  <si>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</si>
  <si>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</si>
  <si>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</si>
  <si>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</si>
  <si>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</si>
  <si>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</si>
  <si>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</si>
  <si>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</si>
  <si>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</si>
  <si>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</si>
  <si>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</si>
  <si>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</si>
  <si>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</si>
  <si>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</si>
  <si>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</si>
  <si>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</si>
  <si>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</si>
  <si>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</si>
  <si>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</si>
  <si>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</si>
  <si>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</si>
  <si>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</si>
  <si>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</si>
  <si>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</si>
  <si>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</si>
  <si>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</si>
  <si>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</si>
  <si>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</si>
  <si>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</si>
  <si>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</si>
  <si>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</si>
  <si>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</si>
  <si>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</si>
  <si>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</si>
  <si>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</si>
  <si>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</si>
  <si>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</si>
  <si>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</si>
  <si>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</si>
  <si>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</si>
  <si>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</si>
  <si>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</si>
  <si>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</si>
  <si>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</si>
  <si>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</si>
  <si>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</si>
  <si>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</si>
  <si>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</si>
  <si>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</si>
  <si>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</si>
  <si>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</si>
  <si>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</si>
  <si>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</si>
  <si>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</si>
  <si>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</si>
  <si>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</si>
  <si>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</si>
  <si>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</si>
  <si>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</si>
  <si>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</si>
  <si>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</si>
  <si>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</si>
  <si>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</si>
  <si>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</si>
  <si>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</si>
  <si>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</si>
  <si>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</si>
  <si>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</si>
  <si>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</si>
  <si>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</si>
  <si>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</si>
  <si>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</si>
  <si>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</si>
  <si>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</si>
  <si>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</si>
  <si>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</si>
  <si>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</si>
  <si>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</si>
  <si>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</si>
  <si>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</si>
  <si>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</si>
  <si>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</si>
  <si>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</si>
  <si>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</si>
  <si>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</si>
  <si>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</si>
  <si>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</si>
  <si>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</si>
  <si>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</si>
  <si>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</si>
  <si>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</si>
  <si>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</si>
  <si>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</si>
  <si>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</si>
  <si>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</si>
  <si>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</si>
  <si>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</si>
  <si>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</si>
  <si>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</si>
  <si>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</si>
  <si>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</si>
  <si>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</si>
  <si>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</si>
  <si>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</si>
  <si>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</si>
  <si>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</si>
  <si>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</si>
  <si>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</si>
  <si>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</si>
  <si>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</si>
  <si>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</si>
  <si>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</si>
  <si>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</si>
  <si>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</si>
  <si>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</si>
  <si>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</si>
  <si>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</si>
  <si>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</si>
  <si>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</si>
  <si>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</si>
  <si>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</si>
  <si>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</si>
  <si>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</si>
  <si>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</si>
  <si>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</si>
  <si>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</si>
  <si>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</si>
  <si>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</si>
  <si>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</si>
  <si>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</si>
  <si>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</si>
  <si>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</si>
  <si>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</si>
  <si>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</si>
  <si>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</si>
  <si>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</si>
  <si>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</si>
  <si>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</si>
  <si>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</si>
  <si>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</si>
  <si>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</si>
  <si>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</si>
  <si>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</si>
  <si>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</si>
  <si>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</si>
  <si>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</si>
  <si>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</si>
  <si>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</si>
  <si>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</si>
  <si>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</si>
  <si>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</si>
  <si>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</si>
  <si>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</si>
  <si>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</si>
  <si>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</si>
  <si>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</si>
  <si>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</si>
  <si>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</si>
  <si>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</si>
  <si>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</si>
  <si>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</si>
  <si>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</si>
  <si>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</si>
  <si>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</si>
  <si>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</si>
  <si>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</si>
  <si>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</si>
  <si>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</si>
  <si>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</si>
  <si>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</si>
  <si>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</si>
  <si>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</si>
  <si>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</si>
  <si>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</si>
  <si>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</si>
  <si>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</si>
  <si>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</si>
  <si>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</si>
  <si>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</si>
  <si>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</si>
  <si>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</si>
  <si>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</si>
  <si>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</si>
  <si>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</si>
  <si>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</si>
  <si>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</si>
  <si>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</si>
  <si>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</si>
  <si>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</si>
  <si>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</si>
  <si>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</si>
  <si>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</si>
  <si>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</si>
  <si>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</si>
  <si>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</si>
  <si>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</si>
  <si>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</si>
  <si>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</si>
  <si>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</si>
  <si>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</si>
  <si>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</si>
  <si>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</si>
  <si>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</si>
  <si>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</si>
  <si>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</si>
  <si>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</si>
  <si>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</si>
  <si>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</si>
  <si>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</si>
  <si>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</si>
  <si>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</si>
  <si>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</si>
  <si>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</si>
  <si>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</si>
  <si>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</si>
  <si>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</si>
  <si>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</si>
  <si>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</si>
  <si>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</si>
  <si>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</si>
  <si>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</si>
  <si>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</si>
  <si>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</si>
  <si>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</si>
  <si>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</si>
  <si>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</si>
  <si>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</si>
  <si>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</si>
  <si>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</si>
  <si>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</si>
  <si>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</si>
  <si>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</si>
  <si>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</si>
  <si>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</si>
  <si>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</si>
  <si>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</si>
  <si>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</si>
  <si>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</si>
  <si>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</si>
  <si>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</si>
  <si>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</si>
  <si>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</si>
  <si>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</si>
  <si>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</si>
  <si>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</si>
  <si>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</si>
  <si>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</si>
  <si>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</si>
  <si>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</si>
  <si>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</si>
  <si>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</si>
  <si>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</si>
  <si>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</si>
  <si>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</si>
  <si>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</si>
  <si>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</si>
  <si>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</si>
  <si>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</si>
  <si>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</si>
  <si>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</si>
  <si>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</si>
  <si>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</si>
  <si>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</si>
  <si>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</si>
  <si>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</si>
  <si>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</si>
  <si>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</si>
  <si>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</si>
  <si>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</si>
  <si>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</si>
  <si>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</si>
  <si>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</si>
  <si>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</si>
  <si>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</si>
  <si>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</si>
  <si>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</si>
  <si>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</si>
  <si>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</si>
  <si>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</si>
  <si>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</si>
  <si>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</si>
  <si>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</si>
  <si>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</si>
  <si>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</si>
  <si>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</si>
  <si>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</si>
  <si>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</si>
  <si>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</si>
  <si>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</si>
  <si>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</si>
  <si>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</si>
  <si>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</si>
  <si>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</si>
  <si>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</si>
  <si>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</si>
  <si>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</si>
  <si>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</si>
  <si>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</si>
  <si>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</si>
  <si>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</si>
  <si>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</si>
  <si>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</si>
  <si>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</si>
  <si>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</si>
  <si>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</si>
  <si>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</si>
  <si>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</si>
  <si>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</si>
  <si>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</si>
  <si>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</si>
  <si>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</si>
  <si>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</si>
  <si>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</si>
  <si>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</si>
  <si>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</si>
  <si>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</si>
  <si>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</si>
  <si>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</si>
  <si>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</si>
  <si>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</si>
  <si>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</si>
  <si>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</si>
  <si>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</si>
  <si>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</si>
  <si>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</si>
  <si>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</si>
  <si>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</si>
  <si>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</si>
  <si>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</si>
  <si>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</si>
  <si>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</si>
  <si>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</si>
  <si>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</si>
  <si>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</si>
  <si>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</si>
  <si>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</si>
  <si>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</si>
  <si>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</si>
  <si>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</si>
  <si>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</si>
  <si>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</si>
  <si>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</si>
  <si>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</si>
  <si>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</si>
  <si>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</si>
  <si>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</si>
  <si>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</si>
  <si>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</si>
  <si>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</si>
  <si>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</si>
  <si>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</si>
  <si>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</si>
  <si>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</si>
  <si>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</si>
  <si>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</si>
  <si>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</si>
  <si>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</si>
  <si>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</si>
  <si>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</si>
  <si>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</si>
  <si>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</si>
  <si>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</si>
  <si>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</si>
  <si>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</si>
  <si>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</si>
  <si>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</si>
  <si>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</si>
  <si>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</si>
  <si>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</si>
  <si>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</si>
  <si>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</si>
  <si>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</si>
  <si>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</si>
  <si>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</si>
  <si>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</si>
  <si>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</si>
  <si>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</si>
  <si>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</si>
  <si>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</si>
  <si>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</si>
  <si>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</si>
  <si>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</si>
  <si>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</si>
  <si>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</si>
  <si>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</si>
  <si>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</si>
  <si>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</si>
  <si>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</si>
  <si>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</si>
  <si>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</si>
  <si>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</si>
  <si>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</si>
  <si>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</si>
  <si>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</si>
  <si>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</si>
  <si>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</si>
  <si>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</si>
  <si>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</si>
  <si>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</si>
  <si>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</si>
  <si>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</si>
  <si>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</si>
  <si>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</si>
  <si>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</si>
  <si>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</si>
  <si>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</si>
  <si>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</si>
  <si>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</si>
  <si>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</si>
  <si>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</si>
  <si>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</si>
  <si>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</si>
  <si>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</si>
  <si>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</si>
  <si>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</si>
  <si>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</si>
  <si>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</si>
  <si>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</si>
  <si>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</si>
  <si>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</si>
  <si>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</si>
  <si>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</si>
  <si>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</si>
  <si>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</si>
  <si>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</si>
  <si>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</si>
  <si>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</si>
  <si>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</si>
  <si>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</si>
  <si>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</si>
  <si>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</si>
  <si>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</si>
  <si>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</si>
  <si>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</si>
  <si>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</si>
  <si>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</si>
  <si>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</si>
  <si>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</si>
  <si>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</si>
  <si>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</si>
  <si>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</si>
  <si>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</si>
  <si>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</si>
  <si>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</si>
  <si>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</si>
  <si>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</si>
  <si>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</si>
  <si>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</si>
  <si>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</si>
  <si>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</si>
  <si>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</si>
  <si>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</si>
  <si>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</si>
  <si>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</si>
  <si>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</si>
  <si>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</si>
  <si>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</si>
  <si>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</si>
  <si>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</si>
  <si>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</si>
  <si>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</si>
  <si>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</si>
  <si>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</si>
  <si>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</si>
  <si>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</si>
  <si>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</si>
  <si>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</si>
  <si>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</si>
  <si>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</si>
  <si>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</si>
  <si>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</si>
  <si>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</si>
  <si>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</si>
  <si>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</si>
  <si>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</si>
  <si>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</si>
  <si>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</si>
  <si>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</si>
  <si>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</si>
  <si>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</si>
  <si>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</si>
  <si>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</si>
  <si>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</si>
  <si>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</si>
  <si>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</si>
  <si>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</si>
  <si>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</si>
  <si>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</si>
  <si>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</si>
  <si>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</si>
  <si>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</si>
  <si>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</si>
  <si>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</si>
  <si>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</si>
  <si>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</si>
  <si>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</si>
  <si>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</si>
  <si>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</si>
  <si>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</si>
  <si>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</si>
  <si>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</si>
  <si>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</si>
  <si>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</si>
  <si>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</si>
  <si>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</si>
  <si>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</si>
  <si>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</si>
  <si>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</si>
  <si>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</si>
  <si>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</si>
  <si>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</si>
  <si>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</si>
  <si>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</si>
  <si>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</si>
  <si>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</si>
  <si>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</si>
  <si>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</si>
  <si>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</si>
  <si>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</si>
  <si>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</si>
  <si>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</si>
  <si>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</si>
  <si>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</si>
  <si>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</si>
  <si>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</si>
  <si>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</si>
  <si>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</si>
  <si>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</si>
  <si>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</si>
  <si>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</si>
  <si>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</si>
  <si>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</si>
  <si>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</si>
  <si>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</si>
  <si>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</si>
  <si>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</si>
  <si>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</si>
  <si>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</si>
  <si>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</si>
  <si>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</si>
  <si>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</si>
  <si>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</si>
  <si>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</si>
  <si>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</si>
  <si>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</si>
  <si>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</si>
  <si>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</si>
  <si>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</si>
  <si>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</si>
  <si>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</si>
  <si>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</si>
  <si>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</si>
  <si>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</si>
  <si>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</si>
  <si>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</si>
  <si>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</si>
  <si>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</si>
  <si>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</si>
  <si>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</si>
  <si>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</si>
  <si>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</si>
  <si>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</si>
  <si>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</si>
  <si>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</si>
  <si>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</si>
  <si>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</si>
  <si>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</si>
  <si>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</si>
  <si>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</si>
  <si>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</si>
  <si>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</si>
  <si>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</si>
  <si>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</si>
  <si>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</si>
  <si>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</si>
  <si>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</si>
  <si>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</si>
  <si>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</si>
  <si>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</si>
  <si>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</si>
  <si>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</si>
  <si>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</si>
  <si>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</si>
  <si>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</si>
  <si>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</si>
  <si>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</si>
  <si>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</si>
  <si>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</si>
  <si>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</si>
  <si>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</si>
  <si>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</si>
  <si>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</si>
  <si>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</si>
  <si>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</si>
  <si>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</si>
  <si>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</si>
  <si>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</si>
  <si>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</si>
  <si>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</si>
  <si>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</si>
  <si>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</si>
  <si>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</si>
  <si>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</si>
  <si>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</si>
  <si>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</si>
  <si>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</si>
  <si>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</si>
  <si>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</si>
  <si>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</si>
  <si>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</si>
  <si>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</si>
  <si>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</si>
  <si>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</si>
  <si>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</si>
  <si>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</si>
  <si>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</si>
  <si>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</si>
  <si>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</si>
  <si>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</si>
  <si>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</si>
  <si>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</si>
  <si>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</si>
  <si>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</si>
  <si>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</si>
  <si>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</si>
  <si>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</si>
  <si>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</si>
  <si>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</si>
  <si>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</si>
  <si>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</si>
  <si>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</si>
  <si>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</si>
  <si>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</si>
  <si>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</si>
  <si>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</si>
  <si>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</si>
  <si>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</si>
  <si>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</si>
  <si>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</si>
  <si>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</si>
  <si>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</si>
  <si>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</si>
  <si>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</si>
  <si>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</si>
  <si>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</si>
  <si>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</si>
  <si>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</si>
  <si>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</si>
  <si>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</si>
  <si>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</si>
  <si>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</si>
  <si>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</si>
  <si>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</si>
  <si>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</si>
  <si>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</si>
  <si>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</si>
  <si>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</si>
  <si>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</si>
  <si>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</si>
  <si>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</si>
  <si>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</si>
  <si>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</si>
  <si>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</si>
  <si>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</si>
  <si>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</si>
  <si>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</si>
  <si>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</si>
  <si>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</si>
  <si>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</si>
  <si>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</si>
  <si>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</si>
  <si>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</si>
  <si>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</si>
  <si>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</si>
  <si>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</si>
  <si>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</si>
  <si>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</si>
  <si>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</si>
  <si>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</si>
  <si>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</si>
  <si>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</si>
  <si>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</si>
  <si>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</si>
  <si>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</si>
  <si>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</si>
  <si>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</si>
  <si>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</si>
  <si>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</si>
  <si>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</si>
  <si>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</si>
  <si>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</si>
  <si>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</si>
  <si>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</si>
  <si>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</si>
  <si>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</si>
  <si>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</si>
  <si>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</si>
  <si>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</si>
  <si>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</si>
  <si>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</si>
  <si>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</si>
  <si>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</si>
  <si>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</si>
  <si>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</si>
  <si>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</si>
  <si>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</si>
  <si>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</si>
  <si>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</si>
  <si>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</si>
  <si>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</si>
  <si>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</si>
  <si>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</si>
  <si>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</si>
  <si>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</si>
  <si>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</si>
  <si>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</si>
  <si>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</si>
  <si>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</si>
  <si>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</si>
  <si>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</si>
  <si>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</si>
  <si>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</si>
  <si>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</si>
  <si>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</si>
  <si>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</si>
  <si>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</si>
  <si>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</si>
  <si>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</si>
  <si>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</si>
  <si>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</si>
  <si>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</si>
  <si>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</si>
  <si>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</si>
  <si>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</si>
  <si>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</si>
  <si>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</si>
  <si>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</si>
  <si>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</si>
  <si>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</si>
  <si>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</si>
  <si>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</si>
  <si>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</si>
  <si>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</si>
  <si>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</si>
  <si>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</si>
  <si>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</si>
  <si>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</si>
  <si>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</si>
  <si>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</si>
  <si>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</si>
  <si>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</si>
  <si>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</si>
  <si>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</si>
  <si>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</si>
  <si>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</si>
  <si>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</si>
  <si>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</si>
  <si>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</si>
  <si>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</si>
  <si>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</si>
  <si>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</si>
  <si>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</si>
  <si>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</si>
  <si>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</si>
  <si>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</si>
  <si>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</si>
  <si>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</si>
  <si>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</si>
  <si>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</si>
  <si>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</si>
  <si>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</si>
  <si>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</si>
  <si>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</si>
  <si>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</si>
  <si>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</si>
  <si>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</si>
  <si>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</si>
  <si>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</si>
  <si>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</si>
  <si>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</si>
  <si>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</si>
  <si>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</si>
  <si>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</si>
  <si>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</si>
  <si>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</si>
  <si>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</si>
  <si>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</si>
  <si>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</si>
  <si>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</si>
  <si>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</si>
  <si>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</si>
  <si>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</si>
  <si>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</si>
  <si>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</si>
  <si>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</si>
  <si>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</si>
  <si>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</si>
  <si>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</si>
  <si>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</si>
  <si>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</si>
  <si>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</si>
  <si>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</si>
  <si>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</si>
  <si>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</si>
  <si>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</si>
  <si>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</si>
  <si>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</si>
  <si>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</si>
  <si>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</si>
  <si>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</si>
  <si>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</si>
  <si>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</si>
  <si>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</si>
  <si>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</si>
  <si>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</si>
  <si>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</si>
  <si>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</si>
  <si>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</si>
  <si>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</si>
  <si>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</si>
  <si>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</si>
  <si>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</si>
  <si>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</si>
  <si>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</si>
  <si>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</si>
  <si>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</si>
  <si>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</si>
  <si>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</si>
  <si>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</si>
  <si>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</si>
  <si>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</si>
  <si>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</si>
  <si>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</si>
  <si>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</si>
  <si>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</si>
  <si>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</si>
  <si>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</si>
  <si>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</si>
  <si>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</si>
  <si>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</si>
  <si>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</si>
  <si>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</si>
  <si>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</si>
  <si>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</si>
  <si>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</si>
  <si>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</si>
  <si>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</si>
  <si>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</si>
  <si>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</si>
  <si>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</si>
  <si>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</si>
  <si>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</si>
  <si>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</si>
  <si>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</si>
  <si>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</si>
  <si>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</si>
  <si>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</si>
  <si>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</si>
  <si>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</si>
  <si>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</si>
  <si>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</si>
  <si>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</si>
  <si>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</si>
  <si>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</si>
  <si>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</si>
  <si>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</si>
  <si>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</si>
  <si>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</si>
  <si>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</si>
  <si>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</si>
  <si>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</si>
  <si>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</si>
  <si>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</si>
  <si>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</si>
  <si>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</si>
  <si>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</si>
  <si>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</si>
  <si>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</si>
  <si>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</si>
  <si>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</si>
  <si>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</si>
  <si>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</si>
  <si>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</si>
  <si>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</si>
  <si>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</si>
  <si>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</si>
  <si>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</si>
  <si>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</si>
  <si>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</si>
  <si>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</si>
  <si>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</si>
  <si>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</si>
  <si>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</si>
  <si>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</si>
  <si>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</si>
  <si>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</si>
  <si>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</si>
  <si>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</si>
  <si>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</si>
  <si>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</si>
  <si>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</si>
  <si>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</si>
  <si>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</si>
  <si>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</si>
  <si>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</si>
  <si>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</si>
  <si>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</si>
  <si>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</si>
  <si>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</si>
  <si>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</si>
  <si>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</si>
  <si>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</si>
  <si>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</si>
  <si>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</si>
  <si>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</si>
  <si>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</si>
  <si>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</si>
  <si>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</si>
  <si>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</si>
  <si>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</si>
  <si>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</si>
  <si>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</si>
  <si>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</si>
  <si>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</si>
  <si>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</si>
  <si>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</si>
  <si>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</si>
  <si>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</si>
  <si>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</si>
  <si>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</si>
  <si>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</si>
  <si>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</si>
  <si>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</si>
  <si>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</si>
  <si>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</si>
  <si>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</si>
  <si>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</si>
  <si>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</si>
  <si>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</si>
  <si>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</si>
  <si>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</si>
  <si>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</si>
  <si>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</si>
  <si>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</si>
  <si>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</si>
  <si>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</si>
  <si>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</si>
  <si>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</si>
  <si>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</si>
  <si>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</si>
  <si>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</si>
  <si>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</si>
  <si>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</si>
  <si>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</si>
  <si>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</si>
  <si>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</si>
  <si>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</si>
  <si>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</si>
  <si>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</si>
  <si>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</si>
  <si>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</si>
  <si>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</si>
  <si>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</si>
  <si>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</si>
  <si>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</si>
  <si>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</si>
  <si>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</si>
  <si>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</si>
  <si>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</si>
  <si>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</si>
  <si>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</si>
  <si>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</si>
  <si>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</si>
  <si>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</si>
  <si>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</si>
  <si>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</si>
  <si>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</si>
  <si>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</si>
  <si>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</si>
  <si>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</si>
  <si>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</si>
  <si>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</si>
  <si>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</si>
  <si>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</si>
  <si>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</si>
  <si>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</si>
  <si>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</si>
  <si>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</si>
  <si>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</si>
  <si>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</si>
  <si>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</si>
  <si>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</si>
  <si>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</si>
  <si>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</si>
  <si>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</si>
  <si>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</si>
  <si>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</si>
  <si>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</si>
  <si>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</si>
  <si>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</si>
  <si>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</si>
  <si>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</si>
  <si>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</si>
  <si>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</si>
  <si>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</si>
  <si>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</si>
  <si>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</si>
  <si>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</si>
  <si>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</si>
  <si>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</si>
  <si>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</si>
  <si>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</si>
  <si>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</si>
  <si>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</si>
  <si>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</si>
  <si>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</si>
  <si>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</si>
  <si>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</si>
  <si>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</si>
  <si>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</si>
  <si>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</si>
  <si>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</si>
  <si>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</si>
  <si>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</si>
  <si>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</si>
  <si>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</si>
  <si>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</si>
  <si>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</si>
  <si>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</si>
  <si>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</si>
  <si>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</si>
  <si>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</si>
  <si>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</si>
  <si>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</si>
  <si>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</si>
  <si>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</si>
  <si>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</si>
  <si>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</si>
  <si>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</si>
  <si>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</si>
  <si>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</si>
  <si>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</si>
  <si>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</si>
  <si>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</si>
  <si>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</si>
  <si>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</si>
  <si>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</si>
  <si>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</si>
  <si>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</si>
  <si>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</si>
  <si>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</si>
  <si>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</si>
  <si>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</si>
  <si>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</si>
  <si>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</si>
  <si>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</si>
  <si>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</si>
  <si>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</si>
  <si>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</si>
  <si>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</si>
  <si>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</si>
  <si>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</si>
  <si>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</si>
  <si>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</si>
  <si>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</si>
  <si>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</si>
  <si>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</si>
  <si>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</si>
  <si>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</si>
  <si>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</si>
  <si>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</si>
  <si>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</si>
  <si>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</si>
  <si>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</si>
  <si>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</si>
  <si>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</si>
  <si>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</si>
  <si>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</si>
  <si>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</si>
  <si>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</si>
  <si>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</si>
  <si>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</si>
  <si>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</si>
  <si>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</si>
  <si>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</si>
  <si>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</si>
  <si>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</si>
  <si>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</si>
  <si>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</si>
  <si>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</si>
  <si>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</si>
  <si>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</si>
  <si>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</si>
  <si>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</si>
  <si>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</si>
  <si>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</si>
  <si>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</si>
  <si>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</si>
  <si>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</si>
  <si>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</si>
  <si>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</si>
  <si>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</si>
  <si>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</si>
  <si>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</si>
  <si>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</si>
  <si>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</si>
  <si>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</si>
  <si>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</si>
  <si>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</si>
  <si>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</si>
  <si>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</si>
  <si>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</si>
  <si>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</si>
  <si>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</si>
  <si>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</si>
  <si>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</si>
  <si>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</si>
  <si>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</si>
  <si>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</si>
  <si>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</si>
  <si>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</si>
  <si>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</si>
  <si>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</si>
  <si>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</si>
  <si>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</si>
  <si>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</si>
  <si>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</si>
  <si>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</si>
  <si>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</si>
  <si>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</si>
  <si>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</si>
  <si>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</si>
  <si>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</si>
  <si>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</si>
  <si>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</si>
  <si>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</si>
  <si>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</si>
  <si>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</si>
  <si>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</si>
  <si>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</si>
  <si>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</si>
  <si>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</si>
  <si>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</si>
  <si>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</si>
  <si>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</si>
  <si>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</si>
  <si>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</si>
  <si>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</si>
  <si>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</si>
  <si>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</si>
  <si>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</si>
  <si>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</si>
  <si>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</si>
  <si>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</si>
  <si>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</si>
  <si>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</si>
  <si>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</si>
  <si>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</si>
  <si>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</si>
  <si>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</si>
  <si>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</si>
  <si>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</si>
  <si>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</si>
  <si>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</si>
  <si>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</si>
  <si>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</si>
  <si>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</si>
  <si>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</si>
  <si>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</si>
  <si>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</si>
  <si>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</si>
  <si>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</si>
  <si>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</si>
  <si>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</si>
  <si>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</si>
  <si>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</si>
  <si>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</si>
  <si>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</si>
  <si>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</si>
  <si>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</si>
  <si>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</si>
  <si>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</si>
  <si>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</si>
  <si>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</si>
  <si>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</si>
  <si>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</si>
  <si>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</si>
  <si>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</si>
  <si>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</si>
  <si>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</si>
  <si>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</si>
  <si>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</si>
  <si>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</si>
  <si>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</si>
  <si>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</si>
  <si>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</si>
  <si>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</si>
  <si>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</si>
  <si>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</si>
  <si>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</si>
  <si>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</si>
  <si>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</si>
  <si>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</si>
  <si>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</si>
  <si>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</si>
  <si>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</si>
  <si>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</si>
  <si>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</si>
  <si>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</si>
  <si>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</si>
  <si>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</si>
  <si>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</si>
  <si>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</si>
  <si>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</si>
  <si>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</si>
  <si>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</si>
  <si>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</si>
  <si>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</si>
  <si>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</si>
  <si>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</si>
  <si>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</si>
  <si>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</si>
  <si>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</si>
  <si>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</si>
  <si>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</si>
  <si>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</si>
  <si>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</si>
  <si>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</si>
  <si>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</si>
  <si>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</si>
  <si>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</si>
  <si>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</si>
  <si>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</si>
  <si>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</si>
  <si>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</si>
  <si>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</si>
  <si>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</si>
  <si>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</si>
  <si>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</si>
  <si>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</si>
  <si>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</si>
  <si>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</si>
  <si>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</si>
  <si>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</si>
  <si>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</si>
  <si>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</si>
  <si>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</si>
  <si>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</si>
  <si>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</si>
  <si>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</si>
  <si>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</si>
  <si>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</si>
  <si>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</si>
  <si>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</si>
  <si>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</si>
  <si>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</si>
  <si>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</si>
  <si>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</si>
  <si>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</si>
  <si>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</si>
  <si>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</si>
  <si>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</si>
  <si>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</si>
  <si>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</si>
  <si>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</si>
  <si>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</si>
  <si>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</si>
  <si>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</si>
  <si>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</si>
  <si>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</si>
  <si>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</si>
  <si>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</si>
  <si>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</si>
  <si>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</si>
  <si>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</si>
  <si>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</si>
  <si>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</si>
  <si>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</si>
  <si>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</si>
  <si>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</si>
  <si>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</si>
  <si>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</si>
  <si>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</si>
  <si>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</si>
  <si>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</si>
  <si>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</si>
  <si>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</si>
  <si>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</si>
  <si>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</si>
  <si>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</si>
  <si>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</si>
  <si>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</si>
  <si>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</si>
  <si>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</si>
  <si>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</si>
  <si>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</si>
  <si>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</si>
  <si>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</si>
  <si>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</si>
  <si>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</si>
  <si>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</si>
  <si>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</si>
  <si>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</si>
  <si>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</si>
  <si>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</si>
  <si>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</si>
  <si>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</si>
  <si>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</si>
  <si>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</si>
  <si>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</si>
  <si>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</si>
  <si>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</si>
  <si>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</si>
  <si>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</si>
  <si>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</si>
  <si>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</si>
  <si>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</si>
  <si>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</si>
  <si>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</si>
  <si>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</si>
  <si>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</si>
  <si>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</si>
  <si>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</si>
  <si>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</si>
  <si>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</si>
  <si>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</si>
  <si>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</si>
  <si>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</si>
  <si>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</si>
  <si>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</si>
  <si>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</si>
  <si>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</si>
  <si>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</si>
  <si>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</si>
  <si>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</si>
  <si>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</si>
  <si>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</si>
  <si>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</si>
  <si>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</si>
  <si>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</si>
  <si>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</si>
  <si>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</si>
  <si>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</si>
  <si>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</si>
  <si>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</si>
  <si>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</si>
  <si>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</si>
  <si>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</si>
  <si>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</si>
  <si>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</si>
  <si>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</si>
  <si>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</si>
  <si>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</si>
  <si>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</si>
  <si>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</si>
  <si>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</si>
  <si>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</si>
  <si>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</si>
  <si>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</si>
  <si>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</si>
  <si>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</si>
  <si>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</si>
  <si>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</si>
  <si>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</si>
  <si>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</si>
  <si>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</si>
  <si>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</si>
  <si>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</si>
  <si>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</si>
  <si>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</si>
  <si>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</si>
  <si>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</si>
  <si>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</si>
  <si>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</si>
  <si>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</si>
  <si>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</si>
  <si>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</si>
  <si>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</si>
  <si>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</si>
  <si>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</si>
  <si>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</si>
  <si>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</si>
  <si>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</si>
  <si>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</si>
  <si>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</si>
  <si>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</si>
  <si>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</si>
  <si>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</si>
  <si>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</si>
  <si>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</si>
  <si>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</si>
  <si>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</si>
  <si>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</si>
  <si>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</si>
  <si>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</si>
  <si>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</si>
  <si>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</si>
  <si>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</si>
  <si>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</si>
  <si>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</si>
  <si>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</si>
  <si>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</si>
  <si>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</si>
  <si>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</si>
  <si>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</si>
  <si>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</si>
  <si>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</si>
  <si>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</si>
  <si>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</si>
  <si>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</si>
  <si>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</si>
  <si>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</si>
  <si>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</si>
  <si>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</si>
  <si>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</si>
  <si>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</si>
  <si>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</si>
  <si>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</si>
  <si>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</si>
  <si>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</si>
  <si>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</si>
  <si>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</si>
  <si>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</si>
  <si>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</si>
  <si>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</si>
  <si>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</si>
  <si>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</si>
  <si>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</si>
  <si>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</si>
  <si>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</si>
  <si>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</si>
  <si>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</si>
  <si>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</si>
  <si>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</si>
  <si>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</si>
  <si>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</si>
  <si>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</si>
  <si>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</si>
  <si>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</si>
  <si>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</si>
  <si>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</si>
  <si>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</si>
  <si>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</si>
  <si>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</si>
  <si>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</si>
  <si>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</si>
  <si>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</si>
  <si>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</si>
  <si>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</si>
  <si>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</si>
  <si>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</si>
  <si>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</si>
  <si>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</si>
  <si>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</si>
  <si>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</si>
  <si>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</si>
  <si>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</si>
  <si>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</si>
  <si>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</si>
  <si>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</si>
  <si>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</si>
  <si>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</si>
  <si>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</si>
  <si>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</si>
  <si>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</si>
  <si>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</si>
  <si>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</si>
  <si>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</si>
  <si>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</si>
  <si>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</si>
  <si>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</si>
  <si>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</si>
  <si>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</si>
  <si>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</si>
  <si>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</si>
  <si>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</si>
  <si>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</si>
  <si>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</si>
  <si>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</si>
  <si>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</si>
  <si>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</si>
  <si>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</si>
  <si>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</si>
  <si>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</si>
  <si>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</si>
  <si>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</si>
  <si>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</si>
  <si>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</si>
  <si>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</si>
  <si>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</si>
  <si>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</si>
  <si>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</si>
  <si>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</si>
  <si>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</si>
  <si>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</si>
  <si>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</si>
  <si>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</si>
  <si>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</si>
  <si>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</si>
  <si>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</si>
  <si>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</si>
  <si>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</si>
  <si>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</si>
  <si>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</si>
  <si>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</si>
  <si>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</si>
  <si>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</si>
  <si>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</si>
  <si>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</si>
  <si>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</si>
  <si>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</si>
  <si>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</si>
  <si>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</si>
  <si>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</si>
  <si>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</si>
  <si>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</si>
  <si>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</si>
  <si>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</si>
  <si>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</si>
  <si>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</si>
  <si>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</si>
  <si>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</si>
  <si>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</si>
  <si>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</si>
  <si>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</si>
  <si>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</si>
  <si>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</si>
  <si>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</si>
  <si>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</si>
  <si>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</si>
  <si>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</si>
  <si>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</si>
  <si>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</si>
  <si>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</si>
  <si>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</si>
  <si>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</si>
  <si>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</si>
  <si>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</si>
  <si>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</si>
  <si>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</si>
  <si>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</si>
  <si>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</si>
  <si>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</si>
  <si>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</si>
  <si>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</si>
  <si>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</si>
  <si>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</si>
  <si>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</si>
  <si>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</si>
  <si>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</si>
  <si>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</si>
  <si>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</si>
  <si>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</si>
  <si>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</si>
  <si>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</si>
  <si>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</si>
  <si>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</si>
  <si>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</si>
  <si>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</si>
  <si>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</si>
  <si>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</si>
  <si>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</si>
  <si>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</si>
  <si>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</si>
  <si>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</si>
  <si>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</si>
  <si>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</si>
  <si>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</si>
  <si>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</si>
  <si>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</si>
  <si>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</si>
  <si>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</si>
  <si>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</si>
  <si>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</si>
  <si>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</si>
  <si>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</si>
  <si>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</si>
  <si>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</si>
  <si>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</si>
  <si>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</si>
  <si>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</si>
  <si>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</si>
  <si>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</si>
  <si>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</si>
  <si>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</si>
  <si>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</si>
  <si>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</si>
  <si>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</si>
  <si>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</si>
  <si>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</si>
  <si>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</si>
  <si>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</si>
  <si>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</si>
  <si>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</si>
  <si>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</si>
  <si>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</si>
  <si>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</si>
  <si>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</si>
  <si>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</si>
  <si>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</si>
  <si>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</si>
  <si>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</si>
  <si>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</si>
  <si>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</si>
  <si>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</si>
  <si>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</si>
  <si>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</si>
  <si>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</si>
  <si>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</si>
  <si>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</si>
  <si>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</si>
  <si>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</si>
  <si>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</si>
  <si>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</si>
  <si>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</si>
  <si>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</si>
  <si>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</si>
  <si>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</si>
  <si>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</si>
  <si>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</si>
  <si>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</si>
  <si>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</si>
  <si>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</si>
  <si>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</si>
  <si>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</si>
  <si>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</si>
  <si>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</si>
  <si>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</si>
  <si>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</si>
  <si>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</si>
  <si>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</si>
  <si>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</si>
  <si>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</si>
  <si>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</si>
  <si>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</si>
  <si>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</si>
  <si>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</si>
  <si>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</si>
  <si>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</si>
  <si>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</si>
  <si>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</si>
  <si>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</si>
  <si>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</si>
  <si>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</si>
  <si>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</si>
  <si>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</si>
  <si>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</si>
  <si>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</si>
  <si>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</si>
  <si>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</si>
  <si>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</si>
  <si>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</si>
  <si>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</si>
  <si>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</si>
  <si>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</si>
  <si>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</si>
  <si>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</si>
  <si>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</si>
  <si>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</si>
  <si>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</si>
  <si>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</si>
  <si>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</si>
  <si>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</si>
  <si>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</si>
  <si>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</si>
  <si>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</si>
  <si>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</si>
  <si>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</si>
  <si>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</si>
  <si>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</si>
  <si>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</si>
  <si>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</si>
  <si>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</si>
  <si>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</si>
  <si>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</si>
  <si>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</si>
  <si>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</si>
  <si>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</si>
  <si>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</si>
  <si>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</si>
  <si>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</si>
  <si>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</si>
  <si>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</si>
  <si>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</si>
  <si>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</si>
  <si>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</si>
  <si>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</si>
  <si>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</si>
  <si>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</si>
  <si>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</si>
  <si>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</si>
  <si>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</si>
  <si>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</si>
  <si>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</si>
  <si>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</si>
  <si>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</si>
  <si>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</si>
  <si>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</si>
  <si>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</si>
  <si>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</si>
  <si>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</si>
  <si>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</si>
  <si>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</si>
  <si>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</si>
  <si>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</si>
  <si>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</si>
  <si>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</si>
  <si>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</si>
  <si>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</si>
  <si>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</si>
  <si>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</si>
  <si>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</si>
  <si>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</si>
  <si>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</si>
  <si>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</si>
  <si>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</si>
  <si>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</si>
  <si>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</si>
  <si>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</si>
  <si>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</si>
  <si>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</si>
  <si>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</si>
  <si>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</si>
  <si>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</si>
  <si>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</si>
  <si>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</si>
  <si>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</si>
  <si>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</si>
  <si>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</si>
  <si>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</si>
  <si>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</si>
  <si>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</si>
  <si>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</si>
  <si>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</si>
  <si>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</si>
  <si>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</si>
  <si>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</si>
  <si>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</si>
  <si>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</si>
  <si>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</si>
  <si>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</si>
  <si>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</si>
  <si>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</si>
  <si>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</si>
  <si>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</si>
  <si>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</si>
  <si>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</si>
  <si>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</si>
  <si>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</si>
  <si>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</si>
  <si>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</si>
  <si>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</si>
  <si>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</si>
  <si>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</si>
  <si>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</si>
  <si>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</si>
  <si>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</si>
  <si>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</si>
  <si>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</si>
  <si>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</si>
  <si>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</si>
  <si>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</si>
  <si>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</si>
  <si>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</si>
  <si>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</si>
  <si>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</si>
  <si>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</si>
  <si>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</si>
  <si>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</si>
  <si>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</si>
  <si>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</si>
  <si>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</si>
  <si>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</si>
  <si>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</si>
  <si>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</si>
  <si>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</si>
  <si>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</si>
  <si>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</si>
  <si>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</si>
  <si>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</si>
  <si>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</si>
  <si>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</si>
  <si>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</si>
  <si>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</si>
  <si>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</si>
  <si>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</si>
  <si>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</si>
  <si>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</si>
  <si>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</si>
  <si>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</si>
  <si>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</si>
  <si>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</si>
  <si>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</si>
  <si>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</si>
  <si>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</si>
  <si>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</si>
  <si>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</si>
  <si>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</si>
  <si>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</si>
  <si>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</si>
  <si>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</si>
  <si>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</si>
  <si>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</si>
  <si>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</si>
  <si>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</si>
  <si>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</si>
  <si>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</si>
  <si>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</si>
  <si>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</si>
  <si>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</si>
  <si>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</si>
  <si>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</si>
  <si>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</si>
  <si>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</si>
  <si>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</si>
  <si>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</si>
  <si>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</si>
  <si>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</si>
  <si>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</si>
  <si>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</si>
  <si>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</si>
  <si>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</si>
  <si>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</si>
  <si>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</si>
  <si>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</si>
  <si>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</si>
  <si>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</si>
  <si>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</si>
  <si>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</si>
  <si>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</si>
  <si>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</si>
  <si>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</si>
  <si>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</si>
  <si>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</si>
  <si>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</si>
  <si>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</si>
  <si>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</si>
  <si>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</si>
  <si>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</si>
  <si>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</si>
  <si>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</si>
  <si>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</si>
  <si>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</si>
  <si>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</si>
  <si>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</si>
  <si>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</si>
  <si>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</si>
  <si>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</si>
  <si>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</si>
  <si>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</si>
  <si>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</si>
  <si>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</si>
  <si>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</si>
  <si>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</si>
  <si>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</si>
  <si>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</si>
  <si>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</si>
  <si>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</si>
  <si>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</si>
  <si>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</si>
  <si>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</si>
  <si>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</si>
  <si>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</si>
  <si>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</si>
  <si>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</si>
  <si>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</si>
  <si>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</si>
  <si>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</si>
  <si>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</si>
  <si>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</si>
  <si>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</si>
  <si>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</si>
  <si>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</si>
  <si>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</si>
  <si>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</si>
  <si>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</si>
  <si>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</si>
  <si>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</si>
  <si>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</si>
  <si>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</si>
  <si>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</si>
  <si>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</si>
  <si>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</si>
  <si>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</si>
  <si>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</si>
  <si>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</si>
  <si>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</si>
  <si>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</si>
  <si>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</si>
  <si>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</si>
  <si>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</si>
  <si>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</si>
  <si>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</si>
  <si>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</si>
  <si>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</si>
  <si>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</si>
  <si>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</si>
  <si>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</si>
  <si>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</si>
  <si>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</si>
  <si>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</si>
  <si>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</si>
  <si>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</si>
  <si>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</si>
  <si>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</si>
  <si>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</si>
  <si>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</si>
  <si>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</si>
  <si>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</si>
  <si>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</si>
  <si>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</si>
  <si>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</si>
  <si>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</si>
  <si>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</si>
  <si>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</si>
  <si>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</si>
  <si>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</si>
  <si>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</si>
  <si>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</si>
  <si>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</si>
  <si>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</si>
  <si>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</si>
  <si>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</si>
  <si>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</si>
  <si>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</si>
  <si>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</si>
  <si>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</si>
  <si>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</si>
  <si>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</si>
  <si>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</si>
  <si>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</si>
  <si>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</si>
  <si>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</si>
  <si>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</si>
  <si>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</si>
  <si>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</si>
  <si>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</si>
  <si>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</si>
  <si>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</si>
  <si>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</si>
  <si>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</si>
  <si>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</si>
  <si>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</si>
  <si>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</si>
  <si>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</si>
  <si>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</si>
  <si>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</si>
  <si>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</si>
  <si>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</si>
  <si>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</si>
  <si>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</si>
  <si>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</si>
  <si>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</si>
  <si>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</si>
  <si>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</si>
  <si>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</si>
  <si>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</si>
  <si>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</si>
  <si>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</si>
  <si>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</si>
  <si>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</si>
  <si>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</si>
  <si>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</si>
  <si>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</si>
  <si>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</si>
  <si>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</si>
  <si>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</si>
  <si>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</si>
  <si>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</si>
  <si>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</si>
  <si>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</si>
  <si>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</si>
  <si>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</si>
  <si>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</si>
  <si>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</si>
  <si>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</si>
  <si>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</si>
  <si>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</si>
  <si>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</si>
  <si>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</si>
  <si>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</si>
  <si>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</si>
  <si>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</si>
  <si>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</si>
  <si>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</si>
  <si>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</si>
  <si>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</si>
  <si>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</si>
  <si>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</si>
  <si>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</si>
  <si>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</si>
  <si>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</si>
  <si>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</si>
  <si>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</si>
  <si>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</si>
  <si>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</si>
  <si>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</si>
  <si>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</si>
  <si>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</si>
  <si>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</si>
  <si>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</si>
  <si>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</si>
  <si>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</si>
  <si>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</si>
  <si>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</si>
  <si>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</si>
  <si>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</si>
  <si>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</si>
  <si>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</si>
  <si>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</si>
  <si>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</si>
  <si>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</si>
  <si>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</si>
  <si>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</si>
  <si>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</si>
  <si>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</si>
  <si>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</si>
  <si>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</si>
  <si>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</si>
  <si>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</si>
  <si>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</si>
  <si>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</si>
  <si>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</si>
  <si>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</si>
  <si>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</si>
  <si>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</si>
  <si>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</si>
  <si>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</si>
  <si>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</si>
  <si>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</si>
  <si>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</si>
  <si>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</si>
  <si>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</si>
  <si>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</si>
  <si>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</si>
  <si>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</si>
  <si>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</si>
  <si>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</si>
  <si>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</si>
  <si>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</si>
  <si>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</si>
  <si>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</si>
  <si>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</si>
  <si>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</si>
  <si>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</si>
  <si>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</si>
  <si>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</si>
  <si>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</si>
  <si>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</si>
  <si>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</si>
  <si>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</si>
  <si>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</si>
  <si>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</si>
  <si>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</si>
  <si>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</si>
  <si>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</si>
  <si>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</si>
  <si>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</si>
  <si>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</si>
  <si>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</si>
  <si>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</si>
  <si>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</si>
  <si>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</si>
  <si>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</si>
  <si>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</si>
  <si>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</si>
  <si>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</si>
  <si>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</si>
  <si>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</si>
  <si>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</si>
  <si>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</si>
  <si>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</si>
  <si>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</si>
  <si>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</si>
  <si>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</si>
  <si>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</si>
  <si>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</si>
  <si>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</si>
  <si>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</si>
  <si>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</si>
  <si>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</si>
  <si>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</si>
  <si>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</si>
  <si>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</si>
  <si>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</si>
  <si>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</si>
  <si>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</si>
  <si>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</si>
  <si>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</si>
  <si>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</si>
  <si>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</si>
  <si>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</si>
  <si>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</si>
  <si>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</si>
  <si>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</si>
  <si>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</si>
  <si>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</si>
  <si>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</si>
  <si>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</si>
  <si>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</si>
  <si>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</si>
  <si>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</si>
  <si>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</si>
  <si>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</si>
  <si>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</si>
  <si>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</si>
  <si>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</si>
  <si>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</si>
  <si>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</si>
  <si>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</si>
  <si>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</si>
  <si>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</si>
  <si>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</si>
  <si>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</si>
  <si>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</si>
  <si>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</si>
  <si>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</si>
  <si>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</si>
  <si>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</si>
  <si>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</si>
  <si>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</si>
  <si>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</si>
  <si>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</si>
  <si>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</si>
  <si>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</si>
  <si>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</si>
  <si>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</si>
  <si>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</si>
  <si>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</si>
  <si>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</si>
  <si>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</si>
  <si>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</si>
  <si>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</si>
  <si>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</si>
  <si>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</si>
  <si>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</si>
  <si>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</si>
  <si>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</si>
  <si>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</si>
  <si>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</si>
  <si>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</si>
  <si>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</si>
  <si>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</si>
  <si>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</si>
  <si>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</si>
  <si>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</si>
  <si>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</si>
  <si>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</si>
  <si>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</si>
  <si>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</si>
  <si>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</si>
  <si>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</si>
  <si>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</si>
  <si>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</si>
  <si>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</si>
  <si>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</si>
  <si>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</si>
  <si>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</si>
  <si>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</si>
  <si>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</si>
  <si>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</si>
  <si>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</si>
  <si>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</si>
  <si>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</si>
  <si>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</si>
  <si>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</si>
  <si>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</si>
  <si>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</si>
  <si>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</si>
  <si>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</si>
  <si>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</si>
  <si>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</si>
  <si>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</si>
  <si>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</si>
  <si>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</si>
  <si>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</si>
  <si>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</si>
  <si>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</si>
  <si>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</si>
  <si>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</si>
  <si>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</si>
  <si>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</si>
  <si>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</si>
  <si>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</si>
  <si>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</si>
  <si>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</si>
  <si>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</si>
  <si>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</si>
  <si>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</si>
  <si>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</si>
  <si>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</si>
  <si>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</si>
  <si>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</si>
  <si>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</si>
  <si>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</si>
  <si>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</si>
  <si>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</si>
  <si>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</si>
  <si>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</si>
  <si>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</si>
  <si>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</si>
  <si>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</si>
  <si>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</si>
  <si>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</si>
  <si>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</si>
  <si>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</si>
  <si>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</si>
  <si>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</si>
  <si>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</si>
  <si>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</si>
  <si>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</si>
  <si>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</si>
  <si>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</si>
  <si>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</si>
  <si>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</si>
  <si>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</si>
  <si>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</si>
  <si>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</si>
  <si>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</si>
  <si>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</si>
  <si>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</si>
  <si>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</si>
  <si>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</si>
  <si>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</si>
  <si>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</si>
  <si>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</si>
  <si>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</si>
  <si>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</si>
  <si>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</si>
  <si>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</si>
  <si>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</si>
  <si>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</si>
  <si>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</si>
  <si>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</si>
  <si>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</si>
  <si>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</si>
  <si>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</si>
  <si>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</si>
  <si>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</si>
  <si>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</si>
  <si>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</si>
  <si>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</si>
  <si>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</si>
  <si>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</si>
  <si>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</si>
  <si>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</si>
  <si>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</si>
  <si>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</si>
  <si>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</si>
  <si>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</si>
  <si>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</si>
  <si>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</si>
  <si>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</si>
  <si>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</si>
  <si>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</si>
  <si>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</si>
  <si>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</si>
  <si>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</si>
  <si>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</si>
  <si>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</si>
  <si>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</si>
  <si>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</si>
  <si>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</si>
  <si>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</si>
  <si>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</si>
  <si>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</si>
  <si>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</si>
  <si>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</si>
  <si>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</si>
  <si>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</si>
  <si>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</si>
  <si>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</si>
  <si>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</si>
  <si>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</si>
  <si>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</si>
  <si>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</si>
  <si>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</si>
  <si>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</si>
  <si>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</si>
  <si>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</si>
  <si>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</si>
  <si>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</si>
  <si>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</si>
  <si>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</si>
  <si>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</si>
  <si>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</si>
  <si>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</si>
  <si>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</si>
  <si>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</si>
  <si>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</si>
  <si>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</si>
  <si>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</si>
  <si>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</si>
  <si>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</si>
  <si>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</si>
  <si>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</si>
  <si>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</si>
  <si>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</si>
  <si>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</si>
  <si>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</si>
  <si>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</si>
  <si>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</si>
  <si>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</si>
  <si>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</si>
  <si>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</si>
  <si>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</si>
  <si>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</si>
  <si>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</si>
  <si>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</si>
  <si>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</si>
  <si>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</si>
  <si>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</si>
  <si>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</si>
  <si>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</si>
  <si>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</si>
  <si>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</si>
  <si>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</si>
  <si>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</si>
  <si>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</si>
  <si>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</si>
  <si>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</si>
  <si>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</si>
  <si>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</si>
  <si>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</si>
  <si>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</si>
  <si>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</si>
  <si>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</si>
  <si>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</si>
  <si>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</si>
  <si>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</si>
  <si>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</si>
  <si>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</si>
  <si>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</si>
  <si>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</si>
  <si>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</si>
  <si>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</si>
  <si>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</si>
  <si>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</si>
  <si>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</si>
  <si>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</si>
  <si>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</si>
  <si>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</si>
  <si>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</si>
  <si>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</si>
  <si>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</si>
  <si>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</si>
  <si>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</si>
  <si>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</si>
  <si>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</si>
  <si>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</si>
  <si>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</si>
  <si>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</si>
  <si>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</si>
  <si>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</si>
  <si>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</si>
  <si>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</si>
  <si>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</si>
  <si>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</si>
  <si>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</si>
  <si>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</si>
  <si>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</si>
  <si>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</si>
  <si>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</si>
  <si>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</si>
  <si>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</si>
  <si>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</si>
  <si>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</si>
  <si>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</si>
  <si>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</si>
  <si>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</si>
  <si>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</si>
  <si>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</si>
  <si>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</si>
  <si>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</si>
  <si>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</si>
  <si>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</si>
  <si>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</si>
  <si>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</si>
  <si>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</si>
  <si>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</si>
  <si>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</si>
  <si>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</si>
  <si>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</si>
  <si>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</si>
  <si>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</si>
  <si>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</si>
  <si>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</si>
  <si>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</si>
  <si>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</si>
  <si>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</si>
  <si>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</si>
  <si>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</si>
  <si>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</si>
  <si>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</si>
  <si>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</si>
  <si>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</si>
  <si>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</si>
  <si>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</si>
  <si>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</si>
  <si>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</si>
  <si>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</si>
  <si>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</si>
  <si>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</si>
  <si>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</si>
  <si>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</si>
  <si>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</si>
  <si>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</si>
  <si>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</si>
  <si>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</si>
  <si>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</si>
  <si>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</si>
  <si>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</si>
  <si>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</si>
  <si>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</si>
  <si>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</si>
  <si>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</si>
  <si>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</si>
  <si>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</si>
  <si>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</si>
  <si>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</si>
  <si>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</si>
  <si>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</si>
  <si>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</si>
  <si>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</si>
  <si>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</si>
  <si>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</si>
  <si>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</si>
  <si>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</si>
  <si>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</si>
  <si>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</si>
  <si>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</si>
  <si>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</si>
  <si>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</si>
  <si>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</si>
  <si>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</si>
  <si>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</si>
  <si>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</si>
  <si>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</si>
  <si>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</si>
  <si>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</si>
  <si>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</si>
  <si>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</si>
  <si>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</si>
  <si>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</si>
  <si>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</si>
  <si>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</si>
  <si>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</si>
  <si>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</si>
  <si>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</si>
  <si>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</si>
  <si>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</si>
  <si>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</si>
  <si>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</si>
  <si>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</si>
  <si>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</si>
  <si>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</si>
  <si>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</si>
  <si>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</si>
  <si>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</si>
  <si>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</si>
  <si>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</si>
  <si>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</si>
  <si>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</si>
  <si>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</si>
  <si>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</si>
  <si>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</si>
  <si>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</si>
  <si>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</si>
  <si>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</si>
  <si>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</si>
  <si>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</si>
  <si>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</si>
  <si>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</si>
  <si>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</si>
  <si>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</si>
  <si>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</si>
  <si>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</si>
  <si>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</si>
  <si>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</si>
  <si>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</si>
  <si>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</si>
  <si>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</si>
  <si>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</si>
  <si>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</si>
  <si>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</si>
  <si>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</si>
  <si>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</si>
  <si>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</si>
  <si>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</si>
  <si>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</si>
  <si>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</si>
  <si>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</si>
  <si>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</si>
  <si>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</si>
  <si>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</si>
  <si>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</si>
  <si>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</si>
  <si>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</si>
  <si>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</si>
  <si>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</si>
  <si>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</si>
  <si>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</si>
  <si>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</si>
  <si>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</si>
  <si>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</si>
  <si>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</si>
  <si>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</si>
  <si>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</si>
  <si>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</si>
  <si>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</si>
  <si>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</si>
  <si>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</si>
  <si>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</si>
  <si>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</si>
  <si>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</si>
  <si>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</si>
  <si>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</si>
  <si>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</si>
  <si>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</si>
  <si>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</si>
  <si>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</si>
  <si>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</si>
  <si>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</si>
  <si>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</si>
  <si>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</si>
  <si>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</si>
  <si>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</si>
  <si>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</si>
  <si>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</si>
  <si>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</si>
  <si>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</si>
  <si>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</si>
  <si>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</si>
  <si>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</si>
  <si>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</si>
  <si>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</si>
  <si>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</si>
  <si>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</si>
  <si>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</si>
  <si>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</si>
  <si>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</si>
  <si>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</si>
  <si>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</si>
  <si>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</si>
  <si>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</si>
  <si>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</si>
  <si>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</si>
  <si>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</si>
  <si>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</si>
  <si>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</si>
  <si>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</si>
  <si>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</si>
  <si>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</si>
  <si>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</si>
  <si>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</si>
  <si>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</si>
  <si>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</si>
  <si>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</si>
  <si>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</si>
  <si>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</si>
  <si>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</si>
  <si>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</si>
  <si>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</si>
  <si>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</si>
  <si>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</si>
  <si>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</si>
  <si>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</si>
  <si>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</si>
  <si>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</si>
  <si>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</si>
  <si>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</si>
  <si>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</si>
  <si>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</si>
  <si>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</si>
  <si>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</si>
  <si>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</si>
  <si>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</si>
  <si>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</si>
  <si>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</si>
  <si>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</si>
  <si>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</si>
  <si>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</si>
  <si>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</si>
  <si>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</si>
  <si>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</si>
  <si>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</si>
  <si>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</si>
  <si>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</si>
  <si>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</si>
  <si>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</si>
  <si>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</si>
  <si>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</si>
  <si>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</si>
  <si>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</si>
  <si>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</si>
  <si>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</si>
  <si>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</si>
  <si>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</si>
  <si>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</si>
  <si>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</si>
  <si>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</si>
  <si>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</si>
  <si>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</si>
  <si>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</si>
  <si>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</si>
  <si>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</si>
  <si>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</si>
  <si>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</si>
  <si>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</si>
  <si>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</si>
  <si>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</si>
  <si>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</si>
  <si>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</si>
  <si>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</si>
  <si>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</si>
  <si>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</si>
  <si>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</si>
  <si>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</si>
  <si>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</si>
  <si>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</si>
  <si>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</si>
  <si>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</si>
  <si>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</si>
  <si>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</si>
  <si>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</si>
  <si>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</si>
  <si>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</si>
  <si>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</si>
  <si>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</si>
  <si>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</si>
  <si>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</si>
  <si>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</si>
  <si>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</si>
  <si>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</si>
  <si>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</si>
  <si>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</si>
  <si>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</si>
  <si>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</si>
  <si>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</si>
  <si>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</si>
  <si>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</si>
  <si>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</si>
  <si>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</si>
  <si>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</si>
  <si>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</si>
  <si>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</si>
  <si>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</si>
  <si>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</si>
  <si>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</si>
  <si>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</si>
  <si>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</si>
  <si>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</si>
  <si>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</si>
  <si>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</si>
  <si>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</si>
  <si>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</si>
  <si>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</si>
  <si>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</si>
  <si>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</si>
  <si>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</si>
  <si>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</si>
  <si>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</si>
  <si>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</si>
  <si>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</si>
  <si>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</si>
  <si>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</si>
  <si>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</si>
  <si>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</si>
  <si>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</si>
  <si>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</si>
  <si>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</si>
  <si>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</si>
  <si>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</si>
  <si>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</si>
  <si>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</si>
  <si>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</si>
  <si>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</si>
  <si>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</si>
  <si>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</si>
  <si>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</si>
  <si>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</si>
  <si>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</si>
  <si>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</si>
  <si>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</si>
  <si>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</si>
  <si>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</si>
  <si>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</si>
  <si>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</si>
  <si>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</si>
  <si>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</si>
  <si>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</si>
  <si>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</si>
  <si>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</si>
  <si>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</si>
  <si>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</si>
  <si>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</si>
  <si>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</si>
  <si>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</si>
  <si>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</si>
  <si>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</si>
  <si>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</si>
  <si>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</si>
  <si>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</si>
  <si>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</si>
  <si>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</si>
  <si>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</si>
  <si>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</si>
  <si>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</si>
  <si>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</si>
  <si>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</si>
  <si>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</si>
  <si>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</si>
  <si>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</si>
  <si>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</si>
  <si>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</si>
  <si>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</si>
  <si>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</si>
  <si>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</si>
  <si>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</si>
  <si>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</si>
  <si>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</si>
  <si>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</si>
  <si>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</si>
  <si>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</si>
  <si>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</si>
  <si>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</si>
  <si>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</si>
  <si>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</si>
  <si>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</si>
  <si>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</si>
  <si>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</si>
  <si>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</si>
  <si>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</si>
  <si>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</si>
  <si>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</si>
  <si>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</si>
  <si>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</si>
  <si>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</si>
  <si>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</si>
  <si>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</si>
  <si>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</si>
  <si>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</si>
  <si>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</si>
  <si>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</si>
  <si>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</si>
  <si>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</si>
  <si>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</si>
  <si>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</si>
  <si>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</si>
  <si>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</si>
  <si>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</si>
  <si>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</si>
  <si>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</si>
  <si>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</si>
  <si>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</si>
  <si>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</si>
  <si>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</si>
  <si>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</si>
  <si>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</si>
  <si>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</si>
  <si>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</si>
  <si>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</si>
  <si>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</si>
  <si>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</si>
  <si>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</si>
  <si>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</si>
  <si>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</si>
  <si>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</si>
  <si>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</si>
  <si>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</si>
  <si>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</si>
  <si>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</si>
  <si>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</si>
  <si>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</si>
  <si>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</si>
  <si>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</si>
  <si>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</si>
  <si>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</si>
  <si>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</si>
  <si>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</si>
  <si>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</si>
  <si>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</si>
  <si>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</si>
  <si>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</si>
  <si>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</si>
  <si>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</si>
  <si>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</si>
  <si>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</si>
  <si>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</si>
  <si>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</si>
  <si>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</si>
  <si>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</si>
  <si>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</si>
  <si>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</si>
  <si>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</si>
  <si>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</si>
  <si>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</si>
  <si>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</si>
  <si>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</si>
  <si>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</si>
  <si>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</si>
  <si>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</si>
  <si>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</si>
  <si>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</si>
  <si>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</si>
  <si>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</si>
  <si>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</si>
  <si>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</si>
  <si>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</si>
  <si>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</si>
  <si>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</si>
  <si>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</si>
  <si>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</si>
  <si>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</si>
  <si>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</si>
  <si>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</si>
  <si>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</si>
  <si>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</si>
  <si>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</si>
  <si>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</si>
  <si>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</si>
  <si>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</si>
  <si>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</si>
  <si>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</si>
  <si>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</si>
  <si>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</si>
  <si>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</si>
  <si>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</si>
  <si>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</si>
  <si>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</si>
  <si>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</si>
  <si>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</si>
  <si>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</si>
  <si>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</si>
  <si>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</si>
  <si>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</si>
  <si>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</si>
  <si>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</si>
  <si>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</si>
  <si>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</si>
  <si>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</si>
  <si>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</si>
  <si>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</si>
  <si>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</si>
  <si>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</si>
  <si>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</si>
  <si>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</si>
  <si>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</si>
  <si>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</si>
  <si>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</si>
  <si>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</si>
  <si>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</si>
  <si>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</si>
  <si>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</si>
  <si>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</si>
  <si>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</si>
  <si>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</si>
  <si>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</si>
  <si>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</si>
  <si>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</si>
  <si>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</si>
  <si>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</si>
  <si>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</si>
  <si>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</si>
  <si>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</si>
  <si>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</si>
  <si>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</si>
  <si>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</si>
  <si>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</si>
  <si>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</si>
  <si>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</si>
  <si>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</si>
  <si>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</si>
  <si>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</si>
  <si>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</si>
  <si>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</si>
  <si>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</si>
  <si>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</si>
  <si>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</si>
  <si>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</si>
  <si>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</si>
  <si>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</si>
  <si>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</si>
  <si>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</si>
  <si>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</si>
  <si>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</si>
  <si>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</si>
  <si>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</si>
  <si>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</si>
  <si>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</si>
  <si>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</si>
  <si>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</si>
  <si>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</si>
  <si>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</si>
  <si>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</si>
  <si>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</si>
  <si>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</si>
  <si>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</si>
  <si>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</si>
  <si>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</si>
  <si>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</si>
  <si>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</si>
  <si>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</si>
  <si>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</si>
  <si>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</si>
  <si>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</si>
  <si>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</si>
  <si>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</si>
  <si>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</si>
  <si>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</si>
  <si>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</si>
  <si>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</si>
  <si>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</si>
  <si>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</si>
  <si>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</si>
  <si>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</si>
  <si>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</si>
  <si>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</si>
  <si>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</si>
  <si>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</si>
  <si>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</si>
  <si>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</si>
  <si>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</si>
  <si>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</si>
  <si>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</si>
  <si>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</si>
  <si>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</si>
  <si>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</si>
  <si>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</si>
  <si>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</si>
  <si>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</si>
  <si>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</si>
  <si>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</si>
  <si>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</si>
  <si>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</si>
  <si>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</si>
  <si>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</si>
  <si>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</si>
  <si>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</si>
  <si>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</si>
  <si>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</si>
  <si>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</si>
  <si>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</si>
  <si>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</si>
  <si>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</si>
  <si>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</si>
  <si>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</si>
  <si>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</si>
  <si>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</si>
  <si>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</si>
  <si>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</si>
  <si>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</si>
  <si>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</si>
  <si>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</si>
  <si>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</si>
  <si>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</si>
  <si>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</si>
  <si>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</si>
  <si>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</si>
  <si>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</si>
  <si>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</si>
  <si>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</si>
  <si>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</si>
  <si>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</si>
  <si>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</si>
  <si>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</si>
  <si>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</si>
  <si>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</si>
  <si>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</si>
  <si>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</si>
  <si>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</si>
  <si>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</si>
  <si>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</si>
  <si>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</si>
  <si>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</si>
  <si>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</si>
  <si>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</si>
  <si>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</si>
  <si>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</si>
  <si>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</si>
  <si>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</si>
  <si>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</si>
  <si>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</si>
  <si>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</si>
  <si>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</si>
  <si>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</si>
  <si>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</si>
  <si>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</si>
  <si>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</si>
  <si>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</si>
  <si>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</si>
  <si>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</si>
  <si>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</si>
  <si>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</si>
  <si>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</si>
  <si>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</si>
  <si>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</si>
  <si>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</si>
  <si>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</si>
  <si>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</si>
  <si>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</si>
  <si>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</si>
  <si>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</si>
  <si>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</si>
  <si>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</si>
  <si>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</si>
  <si>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</si>
  <si>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</si>
  <si>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</si>
  <si>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</si>
  <si>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</si>
  <si>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</si>
  <si>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</si>
  <si>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</si>
  <si>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</si>
  <si>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</si>
  <si>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</si>
  <si>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</si>
  <si>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</si>
  <si>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</si>
  <si>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</si>
  <si>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</si>
  <si>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</si>
  <si>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</si>
  <si>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</si>
  <si>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</si>
  <si>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</si>
  <si>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</si>
  <si>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</si>
  <si>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</si>
  <si>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</si>
  <si>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</si>
  <si>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</si>
  <si>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</si>
  <si>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</si>
  <si>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</si>
  <si>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</si>
  <si>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</si>
  <si>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</si>
  <si>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</si>
  <si>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</si>
  <si>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</si>
  <si>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</si>
  <si>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</si>
  <si>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</si>
  <si>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</si>
  <si>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</si>
  <si>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</si>
  <si>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</si>
  <si>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</si>
  <si>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</si>
  <si>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</si>
  <si>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</si>
  <si>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</si>
  <si>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</si>
  <si>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</si>
  <si>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</si>
  <si>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</si>
  <si>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</si>
  <si>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</si>
  <si>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</si>
  <si>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</si>
  <si>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</si>
  <si>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</si>
  <si>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</si>
  <si>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</si>
  <si>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</si>
  <si>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</si>
  <si>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</si>
  <si>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</si>
  <si>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</si>
  <si>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</si>
  <si>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</si>
  <si>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</si>
  <si>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</si>
  <si>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</si>
  <si>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</si>
  <si>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</si>
  <si>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</si>
  <si>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</si>
  <si>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</si>
  <si>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</si>
  <si>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</si>
  <si>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</si>
  <si>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</si>
  <si>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</si>
  <si>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</si>
  <si>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</si>
  <si>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</si>
  <si>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</si>
  <si>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</si>
  <si>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</si>
  <si>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</si>
  <si>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</si>
  <si>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</si>
  <si>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</si>
  <si>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</si>
  <si>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</si>
  <si>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</si>
  <si>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</si>
  <si>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</si>
  <si>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</si>
  <si>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</si>
  <si>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</si>
  <si>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</si>
  <si>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</si>
  <si>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</si>
  <si>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</si>
  <si>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</si>
  <si>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</si>
  <si>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</si>
  <si>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</si>
  <si>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</si>
  <si>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</si>
  <si>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</si>
  <si>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</si>
  <si>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</si>
  <si>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</si>
  <si>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</si>
  <si>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</si>
  <si>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</si>
  <si>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</si>
  <si>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</si>
  <si>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</si>
  <si>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</si>
  <si>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</si>
  <si>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</si>
  <si>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</si>
  <si>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</si>
  <si>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</si>
  <si>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</si>
  <si>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</si>
  <si>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</si>
  <si>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</si>
  <si>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</si>
  <si>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</si>
  <si>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</si>
  <si>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</si>
  <si>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</si>
  <si>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</si>
  <si>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</si>
  <si>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</si>
  <si>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</si>
  <si>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</si>
  <si>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</si>
  <si>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</si>
  <si>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</si>
  <si>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</si>
  <si>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</si>
  <si>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</si>
  <si>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</si>
  <si>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</si>
  <si>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</si>
  <si>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</si>
  <si>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</si>
  <si>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</si>
  <si>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</si>
  <si>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</si>
  <si>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</si>
  <si>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</si>
  <si>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</si>
  <si>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</si>
  <si>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</si>
  <si>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</si>
  <si>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</si>
  <si>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</si>
  <si>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</si>
  <si>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</si>
  <si>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</si>
  <si>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</si>
  <si>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</si>
  <si>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</si>
  <si>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</si>
  <si>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</si>
  <si>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</si>
  <si>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</si>
  <si>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</si>
  <si>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</si>
  <si>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</si>
  <si>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</si>
  <si>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</si>
  <si>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</si>
  <si>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</si>
  <si>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</si>
  <si>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</si>
  <si>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</si>
  <si>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</si>
  <si>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</si>
  <si>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</si>
  <si>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</si>
  <si>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</si>
  <si>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</si>
  <si>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</si>
  <si>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</si>
  <si>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</si>
  <si>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</si>
  <si>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</si>
  <si>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</si>
  <si>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</si>
  <si>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</si>
  <si>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</si>
  <si>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</si>
  <si>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</si>
  <si>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</si>
  <si>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</si>
  <si>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</si>
  <si>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</si>
  <si>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</si>
  <si>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</si>
  <si>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</si>
  <si>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</si>
  <si>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</si>
  <si>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</si>
  <si>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</si>
  <si>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</si>
  <si>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</si>
  <si>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</si>
  <si>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</si>
  <si>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</si>
  <si>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</si>
  <si>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</si>
  <si>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</si>
  <si>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</si>
  <si>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</si>
  <si>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</si>
  <si>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</si>
  <si>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</si>
  <si>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</si>
  <si>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</si>
  <si>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</si>
  <si>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</si>
  <si>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</si>
  <si>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</si>
  <si>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</si>
  <si>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</si>
  <si>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</si>
  <si>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</si>
  <si>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</si>
  <si>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</si>
  <si>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</si>
  <si>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</si>
  <si>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</si>
  <si>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</si>
  <si>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</si>
  <si>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</si>
  <si>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</si>
  <si>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</si>
  <si>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</si>
  <si>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</si>
  <si>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</si>
  <si>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</si>
  <si>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</si>
  <si>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</si>
  <si>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</si>
  <si>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</si>
  <si>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</si>
  <si>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</si>
  <si>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</si>
  <si>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</si>
  <si>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</si>
  <si>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</si>
  <si>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</si>
  <si>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</si>
  <si>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</si>
  <si>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</si>
  <si>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</si>
  <si>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</si>
  <si>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</si>
  <si>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</si>
  <si>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</si>
  <si>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</si>
  <si>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</si>
  <si>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</si>
  <si>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</si>
  <si>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</si>
  <si>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</si>
  <si>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</si>
  <si>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</si>
  <si>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</si>
  <si>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</si>
  <si>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</si>
  <si>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</si>
  <si>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</si>
  <si>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</si>
  <si>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</si>
  <si>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</si>
  <si>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</si>
  <si>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</si>
  <si>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</si>
  <si>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</si>
  <si>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</si>
  <si>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</si>
  <si>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</si>
  <si>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</si>
  <si>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</si>
  <si>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</si>
  <si>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</si>
  <si>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</si>
  <si>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</si>
  <si>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</si>
  <si>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</si>
  <si>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</si>
  <si>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</si>
  <si>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</si>
  <si>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</si>
  <si>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</si>
  <si>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</si>
  <si>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</si>
  <si>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</si>
  <si>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</si>
  <si>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</si>
  <si>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</si>
  <si>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</si>
  <si>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</si>
  <si>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</si>
  <si>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</si>
  <si>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</si>
  <si>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</si>
  <si>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</si>
  <si>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</si>
  <si>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</si>
  <si>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</si>
  <si>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</si>
  <si>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</si>
  <si>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</si>
  <si>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</si>
  <si>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</si>
  <si>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</si>
  <si>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</si>
  <si>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</si>
  <si>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</si>
  <si>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</si>
  <si>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</si>
  <si>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</si>
  <si>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</si>
  <si>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</si>
  <si>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</si>
  <si>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</si>
  <si>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</si>
  <si>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</si>
  <si>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</si>
  <si>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</si>
  <si>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</si>
  <si>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</si>
  <si>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</si>
  <si>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</si>
  <si>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</si>
  <si>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</si>
  <si>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</si>
  <si>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</si>
  <si>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</si>
  <si>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</si>
  <si>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</si>
  <si>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</si>
  <si>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</si>
  <si>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</si>
  <si>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</si>
  <si>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</si>
  <si>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</si>
  <si>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</si>
  <si>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</si>
  <si>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</si>
  <si>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</si>
  <si>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</si>
  <si>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</si>
  <si>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</si>
  <si>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</si>
  <si>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</si>
  <si>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</si>
  <si>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</si>
  <si>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</si>
  <si>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</si>
  <si>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</si>
  <si>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</si>
  <si>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</si>
  <si>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</si>
  <si>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</si>
  <si>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</si>
  <si>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</si>
  <si>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</si>
  <si>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</si>
  <si>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</si>
  <si>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</si>
  <si>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</si>
  <si>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</si>
  <si>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</si>
  <si>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</si>
  <si>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</si>
  <si>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</si>
  <si>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</si>
  <si>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</si>
  <si>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</si>
  <si>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</si>
  <si>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</si>
  <si>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</si>
  <si>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</si>
  <si>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</si>
  <si>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</si>
  <si>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</si>
  <si>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</si>
  <si>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</si>
  <si>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</si>
  <si>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</si>
  <si>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</si>
  <si>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</si>
  <si>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</si>
  <si>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</si>
  <si>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</si>
  <si>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</si>
  <si>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</si>
  <si>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</si>
  <si>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</si>
  <si>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</si>
  <si>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</si>
  <si>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</si>
  <si>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</si>
  <si>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</si>
  <si>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</si>
  <si>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</si>
  <si>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</si>
  <si>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</si>
  <si>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</si>
  <si>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</si>
  <si>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</si>
  <si>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</si>
  <si>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</si>
  <si>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</si>
  <si>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</si>
  <si>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</si>
  <si>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</si>
  <si>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</si>
  <si>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</si>
  <si>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</si>
  <si>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</si>
  <si>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</si>
  <si>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</si>
  <si>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</si>
  <si>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</si>
  <si>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</si>
  <si>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</si>
  <si>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</si>
  <si>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</si>
  <si>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</si>
  <si>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</si>
  <si>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</si>
  <si>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</si>
  <si>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</si>
  <si>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</si>
  <si>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</si>
  <si>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</si>
  <si>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</si>
  <si>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</si>
  <si>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</si>
  <si>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</si>
  <si>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</si>
  <si>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</si>
  <si>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</si>
  <si>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</si>
  <si>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</si>
  <si>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</si>
  <si>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</si>
  <si>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</si>
  <si>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</si>
  <si>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</si>
  <si>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</si>
  <si>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</si>
  <si>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</si>
  <si>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</si>
  <si>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</si>
  <si>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</si>
  <si>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</si>
  <si>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</si>
  <si>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</si>
  <si>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</si>
  <si>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</si>
  <si>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</si>
  <si>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</si>
  <si>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</si>
  <si>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</si>
  <si>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</si>
  <si>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</si>
  <si>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</si>
  <si>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</si>
  <si>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</si>
  <si>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</si>
  <si>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</si>
  <si>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</si>
  <si>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</si>
  <si>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</si>
  <si>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</si>
  <si>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</si>
  <si>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</si>
  <si>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</si>
  <si>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</si>
  <si>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</si>
  <si>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</si>
  <si>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</si>
  <si>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</si>
  <si>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</si>
  <si>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</si>
  <si>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</si>
  <si>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</si>
  <si>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</si>
  <si>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</si>
  <si>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</si>
  <si>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</si>
  <si>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</si>
  <si>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</si>
  <si>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</si>
  <si>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</si>
  <si>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</si>
  <si>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</si>
  <si>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</si>
  <si>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</si>
  <si>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</si>
  <si>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</si>
  <si>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</si>
  <si>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</si>
  <si>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</si>
  <si>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</si>
  <si>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</si>
  <si>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</si>
  <si>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</si>
  <si>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</si>
  <si>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</si>
  <si>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</si>
  <si>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</si>
  <si>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</si>
  <si>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</si>
  <si>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</si>
  <si>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</si>
  <si>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</si>
  <si>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</si>
  <si>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</si>
  <si>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</si>
  <si>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</si>
  <si>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</si>
  <si>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</si>
  <si>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</si>
  <si>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</si>
  <si>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</si>
  <si>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</si>
  <si>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</si>
  <si>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</si>
  <si>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</si>
  <si>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</si>
  <si>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</si>
  <si>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</si>
  <si>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</si>
  <si>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</si>
  <si>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</si>
  <si>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</si>
  <si>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</si>
  <si>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</si>
  <si>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</si>
  <si>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</si>
  <si>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</si>
  <si>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</si>
  <si>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</si>
  <si>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</si>
  <si>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</si>
  <si>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</si>
  <si>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</si>
  <si>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</si>
  <si>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</si>
  <si>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</si>
  <si>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</si>
  <si>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</si>
  <si>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</si>
  <si>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</si>
  <si>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</si>
  <si>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</si>
  <si>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</si>
  <si>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</si>
  <si>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</si>
  <si>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</si>
  <si>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</si>
  <si>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</si>
  <si>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</si>
  <si>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</si>
  <si>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</si>
  <si>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</si>
  <si>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</si>
  <si>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</si>
  <si>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</si>
  <si>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</si>
  <si>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</si>
  <si>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</si>
  <si>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</si>
  <si>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</si>
  <si>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</si>
  <si>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</si>
  <si>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</si>
  <si>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</si>
  <si>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</si>
  <si>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</si>
  <si>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</si>
  <si>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</si>
  <si>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</si>
  <si>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</si>
  <si>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</si>
  <si>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</si>
  <si>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</si>
  <si>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</si>
  <si>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</si>
  <si>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</si>
  <si>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</si>
  <si>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</si>
  <si>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</si>
  <si>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</si>
  <si>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</si>
  <si>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</si>
  <si>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</si>
  <si>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</si>
  <si>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</si>
  <si>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</si>
  <si>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</si>
  <si>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</si>
  <si>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</si>
  <si>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</si>
  <si>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</si>
  <si>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</si>
  <si>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</si>
  <si>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</si>
  <si>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</si>
  <si>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</si>
  <si>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</si>
  <si>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</si>
  <si>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</si>
  <si>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</si>
  <si>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</si>
  <si>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</si>
  <si>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</si>
  <si>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</si>
  <si>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</si>
  <si>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</si>
  <si>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</si>
  <si>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</si>
  <si>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</si>
  <si>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</si>
  <si>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</si>
  <si>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</si>
  <si>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</si>
  <si>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</si>
  <si>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</si>
  <si>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</si>
  <si>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</si>
  <si>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</si>
  <si>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</si>
  <si>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</si>
  <si>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</si>
  <si>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</si>
  <si>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</si>
  <si>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</si>
  <si>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</si>
  <si>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</si>
  <si>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</si>
  <si>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</si>
  <si>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</si>
  <si>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</si>
  <si>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</si>
  <si>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</si>
  <si>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</si>
  <si>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</si>
  <si>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</si>
  <si>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</si>
  <si>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</si>
  <si>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</si>
  <si>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</si>
  <si>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</si>
  <si>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</si>
  <si>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</si>
  <si>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</si>
  <si>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</si>
  <si>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</si>
  <si>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</si>
  <si>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</si>
  <si>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</si>
  <si>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</si>
  <si>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</si>
  <si>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</si>
  <si>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</si>
  <si>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</si>
  <si>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</si>
  <si>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</si>
  <si>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</si>
  <si>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</si>
  <si>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</si>
  <si>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</si>
  <si>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</si>
  <si>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</si>
  <si>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</si>
  <si>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</si>
  <si>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</si>
  <si>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</si>
  <si>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</si>
  <si>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</si>
  <si>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</si>
  <si>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</si>
  <si>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</si>
  <si>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</si>
  <si>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</si>
  <si>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</si>
  <si>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</si>
  <si>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</si>
  <si>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</si>
  <si>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</si>
  <si>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</si>
  <si>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</si>
  <si>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</si>
  <si>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</si>
  <si>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</si>
  <si>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</si>
  <si>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</si>
  <si>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</si>
  <si>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</si>
  <si>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</si>
  <si>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</si>
  <si>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</si>
  <si>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</si>
  <si>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</si>
  <si>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</si>
  <si>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</si>
  <si>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</si>
  <si>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</si>
  <si>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</si>
  <si>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</si>
  <si>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</si>
  <si>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</si>
  <si>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</si>
  <si>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</si>
  <si>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</si>
  <si>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</si>
  <si>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</si>
  <si>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</si>
  <si>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</si>
  <si>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</si>
  <si>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</si>
  <si>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</si>
  <si>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</si>
  <si>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</si>
  <si>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</si>
  <si>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</si>
  <si>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</si>
  <si>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</si>
  <si>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</si>
  <si>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</si>
  <si>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</si>
  <si>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</si>
  <si>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</si>
  <si>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</si>
  <si>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</si>
  <si>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</si>
  <si>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</si>
  <si>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</si>
  <si>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</si>
  <si>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</si>
  <si>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</si>
  <si>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</si>
  <si>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</si>
  <si>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</si>
  <si>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</si>
  <si>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</si>
  <si>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</si>
  <si>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</si>
  <si>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</si>
  <si>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</si>
  <si>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</si>
  <si>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</si>
  <si>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</si>
  <si>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</si>
  <si>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</si>
  <si>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</si>
  <si>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</si>
  <si>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</si>
  <si>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</si>
  <si>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</si>
  <si>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</si>
  <si>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</si>
  <si>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</si>
  <si>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</si>
  <si>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</si>
  <si>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</si>
  <si>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</si>
  <si>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</si>
  <si>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</si>
  <si>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</si>
  <si>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</si>
  <si>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</si>
  <si>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</si>
  <si>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</si>
  <si>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</si>
  <si>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</si>
  <si>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</si>
  <si>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</si>
  <si>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</si>
  <si>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</si>
  <si>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</si>
  <si>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</si>
  <si>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</si>
  <si>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</si>
  <si>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</si>
  <si>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</si>
  <si>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</si>
  <si>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</si>
  <si>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</si>
  <si>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</si>
  <si>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</si>
  <si>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</si>
  <si>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</si>
  <si>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</si>
  <si>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</si>
  <si>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</si>
  <si>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</si>
  <si>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</si>
  <si>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</si>
  <si>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</si>
  <si>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</si>
  <si>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</si>
  <si>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</si>
  <si>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</si>
  <si>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</si>
  <si>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</si>
  <si>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</si>
  <si>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</si>
  <si>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</si>
  <si>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</si>
  <si>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</si>
  <si>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</si>
  <si>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</si>
  <si>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</si>
  <si>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</si>
  <si>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</si>
  <si>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</si>
  <si>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</si>
  <si>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</si>
  <si>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</si>
  <si>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</si>
  <si>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</si>
  <si>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</si>
  <si>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</si>
  <si>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</si>
  <si>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</si>
  <si>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</si>
  <si>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</si>
  <si>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</si>
  <si>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</si>
  <si>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</si>
  <si>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</si>
  <si>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</si>
  <si>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</si>
  <si>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</si>
  <si>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</si>
  <si>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</si>
  <si>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</si>
  <si>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</si>
  <si>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</si>
  <si>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</si>
  <si>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</si>
  <si>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</si>
  <si>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</si>
  <si>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</si>
  <si>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</si>
  <si>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</si>
  <si>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</si>
  <si>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</si>
  <si>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</si>
  <si>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</si>
  <si>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</si>
  <si>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</si>
  <si>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</si>
  <si>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</si>
  <si>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</si>
  <si>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</si>
  <si>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</si>
  <si>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</si>
  <si>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</si>
  <si>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</si>
  <si>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</si>
  <si>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</si>
  <si>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</si>
  <si>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</si>
  <si>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</si>
  <si>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</si>
  <si>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</si>
  <si>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</si>
  <si>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</si>
  <si>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</si>
  <si>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</si>
  <si>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</si>
  <si>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</si>
  <si>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</si>
  <si>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</si>
  <si>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</si>
  <si>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</si>
  <si>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</si>
  <si>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</si>
  <si>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</si>
  <si>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</si>
  <si>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</si>
  <si>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</si>
  <si>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</si>
  <si>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</si>
  <si>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</si>
  <si>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</si>
  <si>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</si>
  <si>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</si>
  <si>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</si>
  <si>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</si>
  <si>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</si>
  <si>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</si>
  <si>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</si>
  <si>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</si>
  <si>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</si>
  <si>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</si>
  <si>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</si>
  <si>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</si>
  <si>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</si>
  <si>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</si>
  <si>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</si>
  <si>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</si>
  <si>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</si>
  <si>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</si>
  <si>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</si>
  <si>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</si>
  <si>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</si>
  <si>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</si>
  <si>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</si>
  <si>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</si>
  <si>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</si>
  <si>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</si>
  <si>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</si>
  <si>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</si>
  <si>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</si>
  <si>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</si>
  <si>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</si>
  <si>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</si>
  <si>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</si>
  <si>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</si>
  <si>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</si>
  <si>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</si>
  <si>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</si>
  <si>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</si>
  <si>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</si>
  <si>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</si>
  <si>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</si>
  <si>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</si>
  <si>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</si>
  <si>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</si>
  <si>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</si>
  <si>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</si>
  <si>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</si>
  <si>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</si>
  <si>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</si>
  <si>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</si>
  <si>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</si>
  <si>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</si>
  <si>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</si>
  <si>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</si>
  <si>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</si>
  <si>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</si>
  <si>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</si>
  <si>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</si>
  <si>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</si>
  <si>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</si>
  <si>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</si>
  <si>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</si>
  <si>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</si>
  <si>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</si>
  <si>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</si>
  <si>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</si>
  <si>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</si>
  <si>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</si>
  <si>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</si>
  <si>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</si>
  <si>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</si>
  <si>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</si>
  <si>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</si>
  <si>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</si>
  <si>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</si>
  <si>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</si>
  <si>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</si>
  <si>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</si>
  <si>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</si>
  <si>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</si>
  <si>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</si>
  <si>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</si>
  <si>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</si>
  <si>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</si>
  <si>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</si>
  <si>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</si>
  <si>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</si>
  <si>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</si>
  <si>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</si>
  <si>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</si>
  <si>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</si>
  <si>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</si>
  <si>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</si>
  <si>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</si>
  <si>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</si>
  <si>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</si>
  <si>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</si>
  <si>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</si>
  <si>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</si>
  <si>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</si>
  <si>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</si>
  <si>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</si>
  <si>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</si>
  <si>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</si>
  <si>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</si>
  <si>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</si>
  <si>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</si>
  <si>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</si>
  <si>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</si>
  <si>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</si>
  <si>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</si>
  <si>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</si>
  <si>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</si>
  <si>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</si>
  <si>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</si>
  <si>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</si>
  <si>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</si>
  <si>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</si>
  <si>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</si>
  <si>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</si>
  <si>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</si>
  <si>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</si>
  <si>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</si>
  <si>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</si>
  <si>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</si>
  <si>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</si>
  <si>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</si>
  <si>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</si>
  <si>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</si>
  <si>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</si>
  <si>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</si>
  <si>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</si>
  <si>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</si>
  <si>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</si>
  <si>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</si>
  <si>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</si>
  <si>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</si>
  <si>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</si>
  <si>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</si>
  <si>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</si>
  <si>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</si>
  <si>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</si>
  <si>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</si>
  <si>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</si>
  <si>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</si>
  <si>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</si>
  <si>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</si>
  <si>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</si>
  <si>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</si>
  <si>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</si>
  <si>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</si>
  <si>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</si>
  <si>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</si>
  <si>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</si>
  <si>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</si>
  <si>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</si>
  <si>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</si>
  <si>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</si>
  <si>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</si>
  <si>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</si>
  <si>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</si>
  <si>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</si>
  <si>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</si>
  <si>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</si>
  <si>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</si>
  <si>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</si>
  <si>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</si>
  <si>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</si>
  <si>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</si>
  <si>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</si>
  <si>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</si>
  <si>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</si>
  <si>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</si>
  <si>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</si>
  <si>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</si>
  <si>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</si>
  <si>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</si>
  <si>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</si>
  <si>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</si>
  <si>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</si>
  <si>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</si>
  <si>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</si>
  <si>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</si>
  <si>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</si>
  <si>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</si>
  <si>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</si>
  <si>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</si>
  <si>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</si>
  <si>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</si>
  <si>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</si>
  <si>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</si>
  <si>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</si>
  <si>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</si>
  <si>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</si>
  <si>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</si>
  <si>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</si>
  <si>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</si>
  <si>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</si>
  <si>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</si>
  <si>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</si>
  <si>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</si>
  <si>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</si>
  <si>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</si>
  <si>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</si>
  <si>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</si>
  <si>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</si>
  <si>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</si>
  <si>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</si>
  <si>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</si>
  <si>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</si>
  <si>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</si>
  <si>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</si>
  <si>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</si>
  <si>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</si>
  <si>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</si>
  <si>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</si>
  <si>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</si>
  <si>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</si>
  <si>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</si>
  <si>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</si>
  <si>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</si>
  <si>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</si>
  <si>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</si>
  <si>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</si>
  <si>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</si>
  <si>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</si>
  <si>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</si>
  <si>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</si>
  <si>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</si>
  <si>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</si>
  <si>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</si>
  <si>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</si>
  <si>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</si>
  <si>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</si>
  <si>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</si>
  <si>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</si>
  <si>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</si>
  <si>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</si>
  <si>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</si>
  <si>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</si>
  <si>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</si>
  <si>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</si>
  <si>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</si>
  <si>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</si>
  <si>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</si>
  <si>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</si>
  <si>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</si>
  <si>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</si>
  <si>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</si>
  <si>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</si>
  <si>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</si>
  <si>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</si>
  <si>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</si>
  <si>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</si>
  <si>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</si>
  <si>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</si>
  <si>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</si>
  <si>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</si>
  <si>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</si>
  <si>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</si>
  <si>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</si>
  <si>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</si>
  <si>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</si>
  <si>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</si>
  <si>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</si>
  <si>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</si>
  <si>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</si>
  <si>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</si>
  <si>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</si>
  <si>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</si>
  <si>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</si>
  <si>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</si>
  <si>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</si>
  <si>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</si>
  <si>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</si>
  <si>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</si>
  <si>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</si>
  <si>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</si>
  <si>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</si>
  <si>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</si>
  <si>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</si>
  <si>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</si>
  <si>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</si>
  <si>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</si>
  <si>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</si>
  <si>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</si>
  <si>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</si>
  <si>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</si>
  <si>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</si>
  <si>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</si>
  <si>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</si>
  <si>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</si>
  <si>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</si>
  <si>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</si>
  <si>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</si>
  <si>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</si>
  <si>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</si>
  <si>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</si>
  <si>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</si>
  <si>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</si>
  <si>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</si>
  <si>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</si>
  <si>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</si>
  <si>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</si>
  <si>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</si>
  <si>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</si>
  <si>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</si>
  <si>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</si>
  <si>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</si>
  <si>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</si>
  <si>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</si>
  <si>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</si>
  <si>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</si>
  <si>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</si>
  <si>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</si>
  <si>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</si>
  <si>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</si>
  <si>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</si>
  <si>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</si>
  <si>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</si>
  <si>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</si>
  <si>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</si>
  <si>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</si>
  <si>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</si>
  <si>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</si>
  <si>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</si>
  <si>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</si>
  <si>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</si>
  <si>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</si>
  <si>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</si>
  <si>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</si>
  <si>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</si>
  <si>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</si>
  <si>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</si>
  <si>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</si>
  <si>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</si>
  <si>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</si>
  <si>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</si>
  <si>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</si>
  <si>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</si>
  <si>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</si>
  <si>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</si>
  <si>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</si>
  <si>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</si>
  <si>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</si>
  <si>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</si>
  <si>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</si>
  <si>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</si>
  <si>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</si>
  <si>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</si>
  <si>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</si>
  <si>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</si>
  <si>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</si>
  <si>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</si>
  <si>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</si>
  <si>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</si>
  <si>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</si>
  <si>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</si>
  <si>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</si>
  <si>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</si>
  <si>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</si>
  <si>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</si>
  <si>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</si>
  <si>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</si>
  <si>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</si>
  <si>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</si>
  <si>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</si>
  <si>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</si>
  <si>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</si>
  <si>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</si>
  <si>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</si>
  <si>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</si>
  <si>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</si>
  <si>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</si>
  <si>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</si>
  <si>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</si>
  <si>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</si>
  <si>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</si>
  <si>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</si>
  <si>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</si>
  <si>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</si>
  <si>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</si>
  <si>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</si>
  <si>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</si>
  <si>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</si>
  <si>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</si>
  <si>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</si>
  <si>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</si>
  <si>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</si>
  <si>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</si>
  <si>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</si>
  <si>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</si>
  <si>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</si>
  <si>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</si>
  <si>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</si>
  <si>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</si>
  <si>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</si>
  <si>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</si>
  <si>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</si>
  <si>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</si>
  <si>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</si>
  <si>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</si>
  <si>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</si>
  <si>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</si>
  <si>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</si>
  <si>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</si>
  <si>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</si>
  <si>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</si>
  <si>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</si>
  <si>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</si>
  <si>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</si>
  <si>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</si>
  <si>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</si>
  <si>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</si>
  <si>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</si>
  <si>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</si>
  <si>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</si>
  <si>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</si>
  <si>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</si>
  <si>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</si>
  <si>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</si>
  <si>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</si>
  <si>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</si>
  <si>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</si>
  <si>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</si>
  <si>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</si>
  <si>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</si>
  <si>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</si>
  <si>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</si>
  <si>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</si>
  <si>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</si>
  <si>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</si>
  <si>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</si>
  <si>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</si>
  <si>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</si>
  <si>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</si>
  <si>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</si>
  <si>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</si>
  <si>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</si>
  <si>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</si>
  <si>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</si>
  <si>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</si>
  <si>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</si>
  <si>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</si>
  <si>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</si>
  <si>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</si>
  <si>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</si>
  <si>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</si>
  <si>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</si>
  <si>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</si>
  <si>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</si>
  <si>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</si>
  <si>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</si>
  <si>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</si>
  <si>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</si>
  <si>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</si>
  <si>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</si>
  <si>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</si>
  <si>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</si>
  <si>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</si>
  <si>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</si>
  <si>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</si>
  <si>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</si>
  <si>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</si>
  <si>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</si>
  <si>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</si>
  <si>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</si>
  <si>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</si>
  <si>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</si>
  <si>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</si>
  <si>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</si>
  <si>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</si>
  <si>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</si>
  <si>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</si>
  <si>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</si>
  <si>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</si>
  <si>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</si>
  <si>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</si>
  <si>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</si>
  <si>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</si>
  <si>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</si>
  <si>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</si>
  <si>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</si>
  <si>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</si>
  <si>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</si>
  <si>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</si>
  <si>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</si>
  <si>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</si>
  <si>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</si>
  <si>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</si>
  <si>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</si>
  <si>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</si>
  <si>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</si>
  <si>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</si>
  <si>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</si>
  <si>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</si>
  <si>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</si>
  <si>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</si>
  <si>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</si>
  <si>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</si>
  <si>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</si>
  <si>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</si>
  <si>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</si>
  <si>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</si>
  <si>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</si>
  <si>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</si>
  <si>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</si>
  <si>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</si>
  <si>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</si>
  <si>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</si>
  <si>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</si>
  <si>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</si>
  <si>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</si>
  <si>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</si>
  <si>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</si>
  <si>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</si>
  <si>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</si>
  <si>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</si>
  <si>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</si>
  <si>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</si>
  <si>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</si>
  <si>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</si>
  <si>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</si>
  <si>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</si>
  <si>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</si>
  <si>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</si>
  <si>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</si>
  <si>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</si>
  <si>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</si>
  <si>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</si>
  <si>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</si>
  <si>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</si>
  <si>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</si>
  <si>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</si>
  <si>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</si>
  <si>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</si>
  <si>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</si>
  <si>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</si>
  <si>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</si>
  <si>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</si>
  <si>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</si>
  <si>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</si>
  <si>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</si>
  <si>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</si>
  <si>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</si>
  <si>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</si>
  <si>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</si>
  <si>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</si>
  <si>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</si>
  <si>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</si>
  <si>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</si>
  <si>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</si>
  <si>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</si>
  <si>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</si>
  <si>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</si>
  <si>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</si>
  <si>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</si>
  <si>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</si>
  <si>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</si>
  <si>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</si>
  <si>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</si>
  <si>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</si>
  <si>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</si>
  <si>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</si>
  <si>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</si>
  <si>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</si>
  <si>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</si>
  <si>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</si>
  <si>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</si>
  <si>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</si>
  <si>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</si>
  <si>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</si>
  <si>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</si>
  <si>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</si>
  <si>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</si>
  <si>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</si>
  <si>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</si>
  <si>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</si>
  <si>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</si>
  <si>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</si>
  <si>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</si>
  <si>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</si>
  <si>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</si>
  <si>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</si>
  <si>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</si>
  <si>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</si>
  <si>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</si>
  <si>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</si>
  <si>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</si>
  <si>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</si>
  <si>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</si>
  <si>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</si>
  <si>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</si>
  <si>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</si>
  <si>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</si>
  <si>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</si>
  <si>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</si>
  <si>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</si>
  <si>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</si>
  <si>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</si>
  <si>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</si>
  <si>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</si>
  <si>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</si>
  <si>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</si>
  <si>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</si>
  <si>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</si>
  <si>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</si>
  <si>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</si>
  <si>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</si>
  <si>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</si>
  <si>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</si>
  <si>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</si>
  <si>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</si>
  <si>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</si>
  <si>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</si>
  <si>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</si>
  <si>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</si>
  <si>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</si>
  <si>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</si>
  <si>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</si>
  <si>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</si>
  <si>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</si>
  <si>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</si>
  <si>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</si>
  <si>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</si>
  <si>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</si>
  <si>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</si>
  <si>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</si>
  <si>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</si>
  <si>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</si>
  <si>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</si>
  <si>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</si>
  <si>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</si>
  <si>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</si>
  <si>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</si>
  <si>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</si>
  <si>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</si>
  <si>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</si>
  <si>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</si>
  <si>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</si>
  <si>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</si>
  <si>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</si>
  <si>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</si>
  <si>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</si>
  <si>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</si>
  <si>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</si>
  <si>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</si>
  <si>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</si>
  <si>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</si>
  <si>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</si>
  <si>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</si>
  <si>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</si>
  <si>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</si>
  <si>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</si>
  <si>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</si>
  <si>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</si>
  <si>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</si>
  <si>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</si>
  <si>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</si>
  <si>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</si>
  <si>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</si>
  <si>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</si>
  <si>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</si>
  <si>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</si>
  <si>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</si>
  <si>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</si>
  <si>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</si>
  <si>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</si>
  <si>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</si>
  <si>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</si>
  <si>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</si>
  <si>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</si>
  <si>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</si>
  <si>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</si>
  <si>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</si>
  <si>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</si>
  <si>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</si>
  <si>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</si>
  <si>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</si>
  <si>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</si>
  <si>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</si>
  <si>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</si>
  <si>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</si>
  <si>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</si>
  <si>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</si>
  <si>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</si>
  <si>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</si>
  <si>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</si>
  <si>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</si>
  <si>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</si>
  <si>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</si>
  <si>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</si>
  <si>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</si>
  <si>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</si>
  <si>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</si>
  <si>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</si>
  <si>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</si>
  <si>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</si>
  <si>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</si>
  <si>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</si>
  <si>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</si>
  <si>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</si>
  <si>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</si>
  <si>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</si>
  <si>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</si>
  <si>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</si>
  <si>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</si>
  <si>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</si>
  <si>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</si>
  <si>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</si>
  <si>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</si>
  <si>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</si>
  <si>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</si>
  <si>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</si>
  <si>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</si>
  <si>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</si>
  <si>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</si>
  <si>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</si>
  <si>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</si>
  <si>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</si>
  <si>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</si>
  <si>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</si>
  <si>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</si>
  <si>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</si>
  <si>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</si>
  <si>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</si>
  <si>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</si>
  <si>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</si>
  <si>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</si>
  <si>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</si>
  <si>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</si>
  <si>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</si>
  <si>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</si>
  <si>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</si>
  <si>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</si>
  <si>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</si>
  <si>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</si>
  <si>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</si>
  <si>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</si>
  <si>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</si>
  <si>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</si>
  <si>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</si>
  <si>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</si>
  <si>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</si>
  <si>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</si>
  <si>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</si>
  <si>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</si>
  <si>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</si>
  <si>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</si>
  <si>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</si>
  <si>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</si>
  <si>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</si>
  <si>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</si>
  <si>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</si>
  <si>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</si>
  <si>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</si>
  <si>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</si>
  <si>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</si>
  <si>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</si>
  <si>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</si>
  <si>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</si>
  <si>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</si>
  <si>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</si>
  <si>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</si>
  <si>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</si>
  <si>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</si>
  <si>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</si>
  <si>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</si>
  <si>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</si>
  <si>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</si>
  <si>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</si>
  <si>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</si>
  <si>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</si>
  <si>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</si>
  <si>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</si>
  <si>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</si>
  <si>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</si>
  <si>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</si>
  <si>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</si>
  <si>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</si>
  <si>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</si>
  <si>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</si>
  <si>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</si>
  <si>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</si>
  <si>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</si>
  <si>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</si>
  <si>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</si>
  <si>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</si>
  <si>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</si>
  <si>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</si>
  <si>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</si>
  <si>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</si>
  <si>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</si>
  <si>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</si>
  <si>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</si>
  <si>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</si>
  <si>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</si>
  <si>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</si>
  <si>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</si>
  <si>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</si>
  <si>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</si>
  <si>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</si>
  <si>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</si>
  <si>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</si>
  <si>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</si>
  <si>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</si>
  <si>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</si>
  <si>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</si>
  <si>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</si>
  <si>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</si>
  <si>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</si>
  <si>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</si>
  <si>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</si>
  <si>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</si>
  <si>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</si>
  <si>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</si>
  <si>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</si>
  <si>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</si>
  <si>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</si>
  <si>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</si>
  <si>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</si>
  <si>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</si>
  <si>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</si>
  <si>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</si>
  <si>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</si>
  <si>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</si>
  <si>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</si>
  <si>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</si>
  <si>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</si>
  <si>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</si>
  <si>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</si>
  <si>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</si>
  <si>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</si>
  <si>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</si>
  <si>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</si>
  <si>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</si>
  <si>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</si>
  <si>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</si>
  <si>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</si>
  <si>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</si>
  <si>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</si>
  <si>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</si>
  <si>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</si>
  <si>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</si>
  <si>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</si>
  <si>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</si>
  <si>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</si>
  <si>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</si>
  <si>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</si>
  <si>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</si>
  <si>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</si>
  <si>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</si>
  <si>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</si>
  <si>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</si>
  <si>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</si>
  <si>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</si>
  <si>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</si>
  <si>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</si>
  <si>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</si>
  <si>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</si>
  <si>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</si>
  <si>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</si>
  <si>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</si>
  <si>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</si>
  <si>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</si>
  <si>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</si>
  <si>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</si>
  <si>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</si>
  <si>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</si>
  <si>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</si>
  <si>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</si>
  <si>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</si>
  <si>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</si>
  <si>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</si>
  <si>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</si>
  <si>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</si>
  <si>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</si>
  <si>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</si>
  <si>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</si>
  <si>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</si>
  <si>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</si>
  <si>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</si>
  <si>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</si>
  <si>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</si>
  <si>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</si>
  <si>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</si>
  <si>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</si>
  <si>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</si>
  <si>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</si>
  <si>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</si>
  <si>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</si>
  <si>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</si>
  <si>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</si>
  <si>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</si>
  <si>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</si>
  <si>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</si>
  <si>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</si>
  <si>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</si>
  <si>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</si>
  <si>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</si>
  <si>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</si>
  <si>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</si>
  <si>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</si>
  <si>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</si>
  <si>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</si>
  <si>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</si>
  <si>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</si>
  <si>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</si>
  <si>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</si>
  <si>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</si>
  <si>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</si>
  <si>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</si>
  <si>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</si>
  <si>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</si>
  <si>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</si>
  <si>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</si>
  <si>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</si>
  <si>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</si>
  <si>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</si>
  <si>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</si>
  <si>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</si>
  <si>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</si>
  <si>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</si>
  <si>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</si>
  <si>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</si>
  <si>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</si>
  <si>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</si>
  <si>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</si>
  <si>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</si>
  <si>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</si>
  <si>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</si>
  <si>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</si>
  <si>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</si>
  <si>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</si>
  <si>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</si>
  <si>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</si>
  <si>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</si>
  <si>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</si>
  <si>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</si>
  <si>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</si>
  <si>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</si>
  <si>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</si>
  <si>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</si>
  <si>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</si>
  <si>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</si>
  <si>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</si>
  <si>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</si>
  <si>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</si>
  <si>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</si>
  <si>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</si>
  <si>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</si>
  <si>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</si>
  <si>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</si>
  <si>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</si>
  <si>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</si>
  <si>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</si>
  <si>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</si>
  <si>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</si>
  <si>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</si>
  <si>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</si>
  <si>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</si>
  <si>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</si>
  <si>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</si>
  <si>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</si>
  <si>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</si>
  <si>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</si>
  <si>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</si>
  <si>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</si>
  <si>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</si>
  <si>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</si>
  <si>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</si>
  <si>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</si>
  <si>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</si>
  <si>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</si>
  <si>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</si>
  <si>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</si>
  <si>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</si>
  <si>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</si>
  <si>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</si>
  <si>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</si>
  <si>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</si>
  <si>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</si>
  <si>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</si>
  <si>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</si>
  <si>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</si>
  <si>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</si>
  <si>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</si>
  <si>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</si>
  <si>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</si>
  <si>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</si>
  <si>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</si>
  <si>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</si>
  <si>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</si>
  <si>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</si>
  <si>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</si>
  <si>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</si>
  <si>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</si>
  <si>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</si>
  <si>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</si>
  <si>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</si>
  <si>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</si>
  <si>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</si>
  <si>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</si>
  <si>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</si>
  <si>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</si>
  <si>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</si>
  <si>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</si>
  <si>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</si>
  <si>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</si>
  <si>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</si>
  <si>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</si>
  <si>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</si>
  <si>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</si>
  <si>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</si>
  <si>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</si>
  <si>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</si>
  <si>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</si>
  <si>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</si>
  <si>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</si>
  <si>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</si>
  <si>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</si>
  <si>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</si>
  <si>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</si>
  <si>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</si>
  <si>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</si>
  <si>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</si>
  <si>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</si>
  <si>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</si>
  <si>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</si>
  <si>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</si>
  <si>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</si>
  <si>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</si>
  <si>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</si>
  <si>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</si>
  <si>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</si>
  <si>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</si>
  <si>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</si>
  <si>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</si>
  <si>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</si>
  <si>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</si>
  <si>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</si>
  <si>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</si>
  <si>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</si>
  <si>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</si>
  <si>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</si>
  <si>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</si>
  <si>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</si>
  <si>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</si>
  <si>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</si>
  <si>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</si>
  <si>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</si>
  <si>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</si>
  <si>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</si>
  <si>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</si>
  <si>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</si>
  <si>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</si>
  <si>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</si>
  <si>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</si>
  <si>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</si>
  <si>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</si>
  <si>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</si>
  <si>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</si>
  <si>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</si>
  <si>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</si>
  <si>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</si>
  <si>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</si>
  <si>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</si>
  <si>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</si>
  <si>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</si>
  <si>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</si>
  <si>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</si>
  <si>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</si>
  <si>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</si>
  <si>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</si>
  <si>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</si>
  <si>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</si>
  <si>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</si>
  <si>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</si>
  <si>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</si>
  <si>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</si>
  <si>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</si>
  <si>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</si>
  <si>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</si>
  <si>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</si>
  <si>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</si>
  <si>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</si>
  <si>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</si>
  <si>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</si>
  <si>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</si>
  <si>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</si>
  <si>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</si>
  <si>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</si>
  <si>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</si>
  <si>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</si>
  <si>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</si>
  <si>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</si>
  <si>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</si>
  <si>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</si>
  <si>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</si>
  <si>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</si>
  <si>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</si>
  <si>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</si>
  <si>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</si>
  <si>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</si>
  <si>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</si>
  <si>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</si>
  <si>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</si>
  <si>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</si>
  <si>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</si>
  <si>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</si>
  <si>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</si>
  <si>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</si>
  <si>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</si>
  <si>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</si>
  <si>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</si>
  <si>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</si>
  <si>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</si>
  <si>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</si>
  <si>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</si>
  <si>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</si>
  <si>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</si>
  <si>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</si>
  <si>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</si>
  <si>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</si>
  <si>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</si>
  <si>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</si>
  <si>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</si>
  <si>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</si>
  <si>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</si>
  <si>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</si>
  <si>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</si>
  <si>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</si>
  <si>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</si>
  <si>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</si>
  <si>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</si>
  <si>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</si>
  <si>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</si>
  <si>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</si>
  <si>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</si>
  <si>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</si>
  <si>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</si>
  <si>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</si>
  <si>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</si>
  <si>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</si>
  <si>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</si>
  <si>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</si>
  <si>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</si>
  <si>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</si>
  <si>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</si>
  <si>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</si>
  <si>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</si>
  <si>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</si>
  <si>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</si>
  <si>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</si>
  <si>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</si>
  <si>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</si>
  <si>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</si>
  <si>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</si>
  <si>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</si>
  <si>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</si>
  <si>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</si>
  <si>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</si>
  <si>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</si>
  <si>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</si>
  <si>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</si>
  <si>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</si>
  <si>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</si>
  <si>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</si>
  <si>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</si>
  <si>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</si>
  <si>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</si>
  <si>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</si>
  <si>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</si>
  <si>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</si>
  <si>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</si>
  <si>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</si>
  <si>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</si>
  <si>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</si>
  <si>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</si>
  <si>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</si>
  <si>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</si>
  <si>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</si>
  <si>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</si>
  <si>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</si>
  <si>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</si>
  <si>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</si>
  <si>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</si>
  <si>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</si>
  <si>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</si>
  <si>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</si>
  <si>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</si>
  <si>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</si>
  <si>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</si>
  <si>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</si>
  <si>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</si>
  <si>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</si>
  <si>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</si>
  <si>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</si>
  <si>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</si>
  <si>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</si>
  <si>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</si>
  <si>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</si>
  <si>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</si>
  <si>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</si>
  <si>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</si>
  <si>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</si>
  <si>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</si>
  <si>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</si>
  <si>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</si>
  <si>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</si>
  <si>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</si>
  <si>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</si>
  <si>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</si>
  <si>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</si>
  <si>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</si>
  <si>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</si>
  <si>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</si>
  <si>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</si>
  <si>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</si>
  <si>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</si>
  <si>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</si>
  <si>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</si>
  <si>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</si>
  <si>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</si>
  <si>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</si>
  <si>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</si>
  <si>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</si>
  <si>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</si>
  <si>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</si>
  <si>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</si>
  <si>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</si>
  <si>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</si>
  <si>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</si>
  <si>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</si>
  <si>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</si>
  <si>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</si>
  <si>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</si>
  <si>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</si>
  <si>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</si>
  <si>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</si>
  <si>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</si>
  <si>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</si>
  <si>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</si>
  <si>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</si>
  <si>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</si>
  <si>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</si>
  <si>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</si>
  <si>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</si>
  <si>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</si>
  <si>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</si>
  <si>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</si>
  <si>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</si>
  <si>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</si>
  <si>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</si>
  <si>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</si>
  <si>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</si>
  <si>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</si>
  <si>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</si>
  <si>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</si>
  <si>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</si>
  <si>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</si>
  <si>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</si>
  <si>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</si>
  <si>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</si>
  <si>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</si>
  <si>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</si>
  <si>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</si>
  <si>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</si>
  <si>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</si>
  <si>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</si>
  <si>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</si>
  <si>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</si>
  <si>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</si>
  <si>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</si>
  <si>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</si>
  <si>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</si>
  <si>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</si>
  <si>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</si>
  <si>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</si>
  <si>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</si>
  <si>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</si>
  <si>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</si>
  <si>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</si>
  <si>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</si>
  <si>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</si>
  <si>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</si>
  <si>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</si>
  <si>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</si>
  <si>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</si>
  <si>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</si>
  <si>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</si>
  <si>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</si>
  <si>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</si>
  <si>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</si>
  <si>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</si>
  <si>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</si>
  <si>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</si>
  <si>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</si>
  <si>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</si>
  <si>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</si>
  <si>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</si>
  <si>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</si>
  <si>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</si>
  <si>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</si>
  <si>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</si>
  <si>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</si>
  <si>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</si>
  <si>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</si>
  <si>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</si>
  <si>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</si>
  <si>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</si>
  <si>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</si>
  <si>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</si>
  <si>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</si>
  <si>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</si>
  <si>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</si>
  <si>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</si>
  <si>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</si>
  <si>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</si>
  <si>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</si>
  <si>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</si>
  <si>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</si>
  <si>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</si>
  <si>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</si>
  <si>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</si>
  <si>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</si>
  <si>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</si>
  <si>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</si>
  <si>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</si>
  <si>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</si>
  <si>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</si>
  <si>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</si>
  <si>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</si>
  <si>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</si>
  <si>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</si>
  <si>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</si>
  <si>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</si>
  <si>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</si>
  <si>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</si>
  <si>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</si>
  <si>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</si>
  <si>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</si>
  <si>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</si>
  <si>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</si>
  <si>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</si>
  <si>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</si>
  <si>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</si>
  <si>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</si>
  <si>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</si>
  <si>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</si>
  <si>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</si>
  <si>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</si>
  <si>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</si>
  <si>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</si>
  <si>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</si>
  <si>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</si>
  <si>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</si>
  <si>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</si>
  <si>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</si>
  <si>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</si>
  <si>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</si>
  <si>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</si>
  <si>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</si>
  <si>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</si>
  <si>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</si>
  <si>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</si>
  <si>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</si>
  <si>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</si>
  <si>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</si>
  <si>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</si>
  <si>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</si>
  <si>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</si>
  <si>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</si>
  <si>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</si>
  <si>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</si>
  <si>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</si>
  <si>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</si>
  <si>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</si>
  <si>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</si>
  <si>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</si>
  <si>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</si>
  <si>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</si>
  <si>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</si>
  <si>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</si>
  <si>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</si>
  <si>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</si>
  <si>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</si>
  <si>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</si>
  <si>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</si>
  <si>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</si>
  <si>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</si>
  <si>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</si>
  <si>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</si>
  <si>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</si>
  <si>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</si>
  <si>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</si>
  <si>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</si>
  <si>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</si>
  <si>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</si>
  <si>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</si>
  <si>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</si>
  <si>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</si>
  <si>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</si>
  <si>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</si>
  <si>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</si>
  <si>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</si>
  <si>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</si>
  <si>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</si>
  <si>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</si>
  <si>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</si>
  <si>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</si>
  <si>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</si>
  <si>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</si>
  <si>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</si>
  <si>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</si>
  <si>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</si>
  <si>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</si>
  <si>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</si>
  <si>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</si>
  <si>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</si>
  <si>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</si>
  <si>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</si>
  <si>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</si>
  <si>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</si>
  <si>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</si>
  <si>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</si>
  <si>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</si>
  <si>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</si>
  <si>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</si>
  <si>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</si>
  <si>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</si>
  <si>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</si>
  <si>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</si>
  <si>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</si>
  <si>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</si>
  <si>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</si>
  <si>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</si>
  <si>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</si>
  <si>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</si>
  <si>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</si>
  <si>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</si>
  <si>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</si>
  <si>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</si>
  <si>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</si>
  <si>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</si>
  <si>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</si>
  <si>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</si>
  <si>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</si>
  <si>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</si>
  <si>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</si>
  <si>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</si>
  <si>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</si>
  <si>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</si>
  <si>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</si>
  <si>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</si>
  <si>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</si>
  <si>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</si>
  <si>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</si>
  <si>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</si>
  <si>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</si>
  <si>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</si>
  <si>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</si>
  <si>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</si>
  <si>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</si>
  <si>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</si>
  <si>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</si>
  <si>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</si>
  <si>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</si>
  <si>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</si>
  <si>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</si>
  <si>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</si>
  <si>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</si>
  <si>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</si>
  <si>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</si>
  <si>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</si>
  <si>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</si>
  <si>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</si>
  <si>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</si>
  <si>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</si>
  <si>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</si>
  <si>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</si>
  <si>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</si>
  <si>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</si>
  <si>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</si>
  <si>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</si>
  <si>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</si>
  <si>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</si>
  <si>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</si>
  <si>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</si>
  <si>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</si>
  <si>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</si>
  <si>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</si>
  <si>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</si>
  <si>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</si>
  <si>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</si>
  <si>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</si>
  <si>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</si>
  <si>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</si>
  <si>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</si>
  <si>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</si>
  <si>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</si>
  <si>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</si>
  <si>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</si>
  <si>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</si>
  <si>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</si>
  <si>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</si>
  <si>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</si>
  <si>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</si>
  <si>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</si>
  <si>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</si>
  <si>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</si>
  <si>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</si>
  <si>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</si>
  <si>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</si>
  <si>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</si>
  <si>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</si>
  <si>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</si>
  <si>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</si>
  <si>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</si>
  <si>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</si>
  <si>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</si>
  <si>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</si>
  <si>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</si>
  <si>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</si>
  <si>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</si>
  <si>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</si>
  <si>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</si>
  <si>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</si>
  <si>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</si>
  <si>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</si>
  <si>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</si>
  <si>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</si>
  <si>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</si>
  <si>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</si>
  <si>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</si>
  <si>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</si>
  <si>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</si>
  <si>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</si>
  <si>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</si>
  <si>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</si>
  <si>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</si>
  <si>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</si>
  <si>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</si>
  <si>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</si>
  <si>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</si>
  <si>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</si>
  <si>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</si>
  <si>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</si>
  <si>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</si>
  <si>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</si>
  <si>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</si>
  <si>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</si>
  <si>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</si>
  <si>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</si>
  <si>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</si>
  <si>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</si>
  <si>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</si>
  <si>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</si>
  <si>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</si>
  <si>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</si>
  <si>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</si>
  <si>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</si>
  <si>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</si>
  <si>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</si>
  <si>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</si>
  <si>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</si>
  <si>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</si>
  <si>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</si>
  <si>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</si>
  <si>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</si>
  <si>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</si>
  <si>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</si>
  <si>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</si>
  <si>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</si>
  <si>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</si>
  <si>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</si>
  <si>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</si>
  <si>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</si>
  <si>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</si>
  <si>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</si>
  <si>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</si>
  <si>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</si>
  <si>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</si>
  <si>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</si>
  <si>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</si>
  <si>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</si>
  <si>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</si>
  <si>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</si>
  <si>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</si>
  <si>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</si>
  <si>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</si>
  <si>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</si>
  <si>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</si>
  <si>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</si>
  <si>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</si>
  <si>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</si>
  <si>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</si>
  <si>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</si>
  <si>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</si>
  <si>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</si>
  <si>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</si>
  <si>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</si>
  <si>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</si>
  <si>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</si>
  <si>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</si>
  <si>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</si>
  <si>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</si>
  <si>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</si>
  <si>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</si>
  <si>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</si>
  <si>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</si>
  <si>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</si>
  <si>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</si>
  <si>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</si>
  <si>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</si>
  <si>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</si>
  <si>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</si>
  <si>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</si>
  <si>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</si>
  <si>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</si>
  <si>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</si>
  <si>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</si>
  <si>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</si>
  <si>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</si>
  <si>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</si>
  <si>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</si>
  <si>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</si>
  <si>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</si>
  <si>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</si>
  <si>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</si>
  <si>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</si>
  <si>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</si>
  <si>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</si>
  <si>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</si>
  <si>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</si>
  <si>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</si>
  <si>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</si>
  <si>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</si>
  <si>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</si>
  <si>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</si>
  <si>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</si>
  <si>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</si>
  <si>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</si>
  <si>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</si>
  <si>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</si>
  <si>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</si>
  <si>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</si>
  <si>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</si>
  <si>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</si>
  <si>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</si>
  <si>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</si>
  <si>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</si>
  <si>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</si>
  <si>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</si>
  <si>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</si>
  <si>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</si>
  <si>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</si>
  <si>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</si>
  <si>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</si>
  <si>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</si>
  <si>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</si>
  <si>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</si>
  <si>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</si>
  <si>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</si>
  <si>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</si>
  <si>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</si>
  <si>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</si>
  <si>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</si>
  <si>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</si>
  <si>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</si>
  <si>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</si>
  <si>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</si>
  <si>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</si>
  <si>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</si>
  <si>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</si>
  <si>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</si>
  <si>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</si>
  <si>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</si>
  <si>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</si>
  <si>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</si>
  <si>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</si>
  <si>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</si>
  <si>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</si>
  <si>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</si>
  <si>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</si>
  <si>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</si>
  <si>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</si>
  <si>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</si>
  <si>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</si>
  <si>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</si>
  <si>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</si>
  <si>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</si>
  <si>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</si>
  <si>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</si>
  <si>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</si>
  <si>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</si>
  <si>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</si>
  <si>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</si>
  <si>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</si>
  <si>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</si>
  <si>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</si>
  <si>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</si>
  <si>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</si>
  <si>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</si>
  <si>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</si>
  <si>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</si>
  <si>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</si>
  <si>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</si>
  <si>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</si>
  <si>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</si>
  <si>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</si>
  <si>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</si>
  <si>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</si>
  <si>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</si>
  <si>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</si>
  <si>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</si>
  <si>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</si>
  <si>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</si>
  <si>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</si>
  <si>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</si>
  <si>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</si>
  <si>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</si>
  <si>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</si>
  <si>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</si>
  <si>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</si>
  <si>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</si>
  <si>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</si>
  <si>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</si>
  <si>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</si>
  <si>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</si>
  <si>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</si>
  <si>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</si>
  <si>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</si>
  <si>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</si>
  <si>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</si>
  <si>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</si>
  <si>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</si>
  <si>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</si>
  <si>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</si>
  <si>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</si>
  <si>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</si>
  <si>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</si>
  <si>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</si>
  <si>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</si>
  <si>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</si>
  <si>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</si>
  <si>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</si>
  <si>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</si>
  <si>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</si>
  <si>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</si>
  <si>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</si>
  <si>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</si>
  <si>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</si>
  <si>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</si>
  <si>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</si>
  <si>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</si>
  <si>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</si>
  <si>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</si>
  <si>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</si>
  <si>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</si>
  <si>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</si>
  <si>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</si>
  <si>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</si>
  <si>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</si>
  <si>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</si>
  <si>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</si>
  <si>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</si>
  <si>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</si>
  <si>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</si>
  <si>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</si>
  <si>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</si>
  <si>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</si>
  <si>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</si>
  <si>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</si>
  <si>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</si>
  <si>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</si>
  <si>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</si>
  <si>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</si>
  <si>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</si>
  <si>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</si>
  <si>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</si>
  <si>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</si>
  <si>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</si>
  <si>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</si>
  <si>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</si>
  <si>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</si>
  <si>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</si>
  <si>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</si>
  <si>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</si>
  <si>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</si>
  <si>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</si>
  <si>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</si>
  <si>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</si>
  <si>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</si>
  <si>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</si>
  <si>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</si>
  <si>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</si>
  <si>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</si>
  <si>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</si>
  <si>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</si>
  <si>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</si>
  <si>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</si>
  <si>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</si>
  <si>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</si>
  <si>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</si>
  <si>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</si>
  <si>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</si>
  <si>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</si>
  <si>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</si>
  <si>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</si>
  <si>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</si>
  <si>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</si>
  <si>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</si>
  <si>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</si>
  <si>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</si>
  <si>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</si>
  <si>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</si>
  <si>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</si>
  <si>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</si>
  <si>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</si>
  <si>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</si>
  <si>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</si>
  <si>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</si>
  <si>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</si>
  <si>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</si>
  <si>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</si>
  <si>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</si>
  <si>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</si>
  <si>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</si>
  <si>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</si>
  <si>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</si>
  <si>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</si>
  <si>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</si>
  <si>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</si>
  <si>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</si>
  <si>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</si>
  <si>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</si>
  <si>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</si>
  <si>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</si>
  <si>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</si>
  <si>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</si>
  <si>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</si>
  <si>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</si>
  <si>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</si>
  <si>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</si>
  <si>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</si>
  <si>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</si>
  <si>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</si>
  <si>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</si>
  <si>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</si>
  <si>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</si>
  <si>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</si>
  <si>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</si>
  <si>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</si>
  <si>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</si>
  <si>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</si>
  <si>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</si>
  <si>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</si>
  <si>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</si>
  <si>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</si>
  <si>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</si>
  <si>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</si>
  <si>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</si>
  <si>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</si>
  <si>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</si>
  <si>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</si>
  <si>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</si>
  <si>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</si>
  <si>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</si>
  <si>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</si>
  <si>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</si>
  <si>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</si>
  <si>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</si>
  <si>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</si>
  <si>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</si>
  <si>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</si>
  <si>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</si>
  <si>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</si>
  <si>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</si>
  <si>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</si>
  <si>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</si>
  <si>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</si>
  <si>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</si>
  <si>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</si>
  <si>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</si>
  <si>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</si>
  <si>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</si>
  <si>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</si>
  <si>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</si>
  <si>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</si>
  <si>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</si>
  <si>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</si>
  <si>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</si>
  <si>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</si>
  <si>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</si>
  <si>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</si>
  <si>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</si>
  <si>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</si>
  <si>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</si>
  <si>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</si>
  <si>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</si>
  <si>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</si>
  <si>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</si>
  <si>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</si>
  <si>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</si>
  <si>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</si>
  <si>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</si>
  <si>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</si>
  <si>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</si>
  <si>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</si>
  <si>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</si>
  <si>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</si>
  <si>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</si>
  <si>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</si>
  <si>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</si>
  <si>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</si>
  <si>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</si>
  <si>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</si>
  <si>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</si>
  <si>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</si>
  <si>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</si>
  <si>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</si>
  <si>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</si>
  <si>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</si>
  <si>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</si>
  <si>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</si>
  <si>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</si>
  <si>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</si>
  <si>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</si>
  <si>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</si>
  <si>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</si>
  <si>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</si>
  <si>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</si>
  <si>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</si>
  <si>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</si>
  <si>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</si>
  <si>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</si>
  <si>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</si>
  <si>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</si>
  <si>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</si>
  <si>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</si>
  <si>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</si>
  <si>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</si>
  <si>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</si>
  <si>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</si>
  <si>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</si>
  <si>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</si>
  <si>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</si>
  <si>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</si>
  <si>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</si>
  <si>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</si>
  <si>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</si>
  <si>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</si>
  <si>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</si>
  <si>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</si>
  <si>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</si>
  <si>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</si>
  <si>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</si>
  <si>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</si>
  <si>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</si>
  <si>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</si>
  <si>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</si>
  <si>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</si>
  <si>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</si>
  <si>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</si>
  <si>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</si>
  <si>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</si>
  <si>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</si>
  <si>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</si>
  <si>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</si>
  <si>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</si>
  <si>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</si>
  <si>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</si>
  <si>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</si>
  <si>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</si>
  <si>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</si>
  <si>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</si>
  <si>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</si>
  <si>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</si>
  <si>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</si>
  <si>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</si>
  <si>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</si>
  <si>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</si>
  <si>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</si>
  <si>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</si>
  <si>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</si>
  <si>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</si>
  <si>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</si>
  <si>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</si>
  <si>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</si>
  <si>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</si>
  <si>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</si>
  <si>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</si>
  <si>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</si>
  <si>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</si>
  <si>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</si>
  <si>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</si>
  <si>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</si>
  <si>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</si>
  <si>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</si>
  <si>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</si>
  <si>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</si>
  <si>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</si>
  <si>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</si>
  <si>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</si>
  <si>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</si>
  <si>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</si>
  <si>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</si>
  <si>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</si>
  <si>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</si>
  <si>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</si>
  <si>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</si>
  <si>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</si>
  <si>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</si>
  <si>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</si>
  <si>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</si>
  <si>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</si>
  <si>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</si>
  <si>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</si>
  <si>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</si>
  <si>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</si>
  <si>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</si>
  <si>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</si>
  <si>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</si>
  <si>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</si>
  <si>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</si>
  <si>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</si>
  <si>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</si>
  <si>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</si>
  <si>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</si>
  <si>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</si>
  <si>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</si>
  <si>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</si>
  <si>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</si>
  <si>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</si>
  <si>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</si>
  <si>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</si>
  <si>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</si>
  <si>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</si>
  <si>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</si>
  <si>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</si>
  <si>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</si>
  <si>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</si>
  <si>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</si>
  <si>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</si>
  <si>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</si>
  <si>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</si>
  <si>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</si>
  <si>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</si>
  <si>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</si>
  <si>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</si>
  <si>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</si>
  <si>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</si>
  <si>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</si>
  <si>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</si>
  <si>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</si>
  <si>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</si>
  <si>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</si>
  <si>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</si>
  <si>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</si>
  <si>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</si>
  <si>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</si>
  <si>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</si>
  <si>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</si>
  <si>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</si>
  <si>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</si>
  <si>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</si>
  <si>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</si>
  <si>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</si>
  <si>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</si>
  <si>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</si>
  <si>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</si>
  <si>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</si>
  <si>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</si>
  <si>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</si>
  <si>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</si>
  <si>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</si>
  <si>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</si>
  <si>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</si>
  <si>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</si>
  <si>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</si>
  <si>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</si>
  <si>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</si>
  <si>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</si>
  <si>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</si>
  <si>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</si>
  <si>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</si>
  <si>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</si>
  <si>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</si>
  <si>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</si>
  <si>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</si>
  <si>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</si>
  <si>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</si>
  <si>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</si>
  <si>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</si>
  <si>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</si>
  <si>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</si>
  <si>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</si>
  <si>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</si>
  <si>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</si>
  <si>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</si>
  <si>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</si>
  <si>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</si>
  <si>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</si>
  <si>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</si>
  <si>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</si>
  <si>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</si>
  <si>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</si>
  <si>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</si>
  <si>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</si>
  <si>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</si>
  <si>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</si>
  <si>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</si>
  <si>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</si>
  <si>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</si>
  <si>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</si>
  <si>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</si>
  <si>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</si>
  <si>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</si>
  <si>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</si>
  <si>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</si>
  <si>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</si>
  <si>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</si>
  <si>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</si>
  <si>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</si>
  <si>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</si>
  <si>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</si>
  <si>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</si>
  <si>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</si>
  <si>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</si>
  <si>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</si>
  <si>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</si>
  <si>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</si>
  <si>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</si>
  <si>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</si>
  <si>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</si>
  <si>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</si>
  <si>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</si>
  <si>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</si>
  <si>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</si>
  <si>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</si>
  <si>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</si>
  <si>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</si>
  <si>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</si>
  <si>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</si>
  <si>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</si>
  <si>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</si>
  <si>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</si>
  <si>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</si>
  <si>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</si>
  <si>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</si>
  <si>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</si>
  <si>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</si>
  <si>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</si>
  <si>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</si>
  <si>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</si>
  <si>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</si>
  <si>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</si>
  <si>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</si>
  <si>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</si>
  <si>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</si>
  <si>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</si>
  <si>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</si>
  <si>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</si>
  <si>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</si>
  <si>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</si>
  <si>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</si>
  <si>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</si>
  <si>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</si>
  <si>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</si>
  <si>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</si>
  <si>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</si>
  <si>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</si>
  <si>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</si>
  <si>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</si>
  <si>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</si>
  <si>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</si>
  <si>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</si>
  <si>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</si>
  <si>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</si>
  <si>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</si>
  <si>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</si>
  <si>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</si>
  <si>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</si>
  <si>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</si>
  <si>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</si>
  <si>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</si>
  <si>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</si>
  <si>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</si>
  <si>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</si>
  <si>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</si>
  <si>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</si>
  <si>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</si>
  <si>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</si>
  <si>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</si>
  <si>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</si>
  <si>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</si>
  <si>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</si>
  <si>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</si>
  <si>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</si>
  <si>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</si>
  <si>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</si>
  <si>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</si>
  <si>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</si>
  <si>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</si>
  <si>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</si>
  <si>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</si>
  <si>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</si>
  <si>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</si>
  <si>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</si>
  <si>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</si>
  <si>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</si>
  <si>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</si>
  <si>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</si>
  <si>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</si>
  <si>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</si>
  <si>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</si>
  <si>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</si>
  <si>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</si>
  <si>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</si>
  <si>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</si>
  <si>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</si>
  <si>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</si>
  <si>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</si>
  <si>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</si>
  <si>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</si>
  <si>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</si>
  <si>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</si>
  <si>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</si>
  <si>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</si>
  <si>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</si>
  <si>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</si>
  <si>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</si>
  <si>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</si>
  <si>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</si>
  <si>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</si>
  <si>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</si>
  <si>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</si>
  <si>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</si>
  <si>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</si>
  <si>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</si>
  <si>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</si>
  <si>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</si>
  <si>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</si>
  <si>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</si>
  <si>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</si>
  <si>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</si>
  <si>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</si>
  <si>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</si>
  <si>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</si>
  <si>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</si>
  <si>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</si>
  <si>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</si>
  <si>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</si>
  <si>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</si>
  <si>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</si>
  <si>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</si>
  <si>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</si>
  <si>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</si>
  <si>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</si>
  <si>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</si>
  <si>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</si>
  <si>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</si>
  <si>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</si>
  <si>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</si>
  <si>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</si>
  <si>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</si>
  <si>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</si>
  <si>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</si>
  <si>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</si>
  <si>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</si>
  <si>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</si>
  <si>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</si>
  <si>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</si>
  <si>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</si>
  <si>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</si>
  <si>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</si>
  <si>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</si>
  <si>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</si>
  <si>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</si>
  <si>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</si>
  <si>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</si>
  <si>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</si>
  <si>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</si>
  <si>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</si>
  <si>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</si>
  <si>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</si>
  <si>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</si>
  <si>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</si>
  <si>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</si>
  <si>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</si>
  <si>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</si>
  <si>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</si>
  <si>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</si>
  <si>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</si>
  <si>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</si>
  <si>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</si>
  <si>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</si>
  <si>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</si>
  <si>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</si>
  <si>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</si>
  <si>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</si>
  <si>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</si>
  <si>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</si>
  <si>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</si>
  <si>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</si>
  <si>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</si>
  <si>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</si>
  <si>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</si>
  <si>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</si>
  <si>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</si>
  <si>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</si>
  <si>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</si>
  <si>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</si>
  <si>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</si>
  <si>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</si>
  <si>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</si>
  <si>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</si>
  <si>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</si>
  <si>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</si>
  <si>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</si>
  <si>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</si>
  <si>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</si>
  <si>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</si>
  <si>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</si>
  <si>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</si>
  <si>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</si>
  <si>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</si>
  <si>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</si>
  <si>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</si>
  <si>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</si>
  <si>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</si>
  <si>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</si>
  <si>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</si>
  <si>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</si>
  <si>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</si>
  <si>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</si>
  <si>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</si>
  <si>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</si>
  <si>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</si>
  <si>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</si>
  <si>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</si>
  <si>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</si>
  <si>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</si>
  <si>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</si>
  <si>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</si>
  <si>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</si>
  <si>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</si>
  <si>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</si>
  <si>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</si>
  <si>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</si>
  <si>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</si>
  <si>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</si>
  <si>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</si>
  <si>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</si>
  <si>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</si>
  <si>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</si>
  <si>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</si>
  <si>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</si>
  <si>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</si>
  <si>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</si>
  <si>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</si>
  <si>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</si>
  <si>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</si>
  <si>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</si>
  <si>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</si>
  <si>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</si>
  <si>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</si>
  <si>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</si>
  <si>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</si>
  <si>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</si>
  <si>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</si>
  <si>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</si>
  <si>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</si>
  <si>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</si>
  <si>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</si>
  <si>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</si>
  <si>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</si>
  <si>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</si>
  <si>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</si>
  <si>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</si>
  <si>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</si>
  <si>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</si>
  <si>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</si>
  <si>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</si>
  <si>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</si>
  <si>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</si>
  <si>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</si>
  <si>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</si>
  <si>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</si>
  <si>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</si>
  <si>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</si>
  <si>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</si>
  <si>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</si>
  <si>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</si>
  <si>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</si>
  <si>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</si>
  <si>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</si>
  <si>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</si>
  <si>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</si>
  <si>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</si>
  <si>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</si>
  <si>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</si>
  <si>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</si>
  <si>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</si>
  <si>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</si>
  <si>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</si>
  <si>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</si>
  <si>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</si>
  <si>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</si>
  <si>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</si>
  <si>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</si>
  <si>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</si>
  <si>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</si>
  <si>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</si>
  <si>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</si>
  <si>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</si>
  <si>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</si>
  <si>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</si>
  <si>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</si>
  <si>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</si>
  <si>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</si>
  <si>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</si>
  <si>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</si>
  <si>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</si>
  <si>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</si>
  <si>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</si>
  <si>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</si>
  <si>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</si>
  <si>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</si>
  <si>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</si>
  <si>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</si>
  <si>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</si>
  <si>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</si>
  <si>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</si>
  <si>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</si>
  <si>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</si>
  <si>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</si>
  <si>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</si>
  <si>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</si>
  <si>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</si>
  <si>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</si>
  <si>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</si>
  <si>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</si>
  <si>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</si>
  <si>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</si>
  <si>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</si>
  <si>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</si>
  <si>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</si>
  <si>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</si>
  <si>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</si>
  <si>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</si>
  <si>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</si>
  <si>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</si>
  <si>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</si>
  <si>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</si>
  <si>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</si>
  <si>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</si>
  <si>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</si>
  <si>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</si>
  <si>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</si>
  <si>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</si>
  <si>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</si>
  <si>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</si>
  <si>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</si>
  <si>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</si>
  <si>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</si>
  <si>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</si>
  <si>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</si>
  <si>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</si>
  <si>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</si>
  <si>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</si>
  <si>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</si>
  <si>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</si>
  <si>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</si>
  <si>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</si>
  <si>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</si>
  <si>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</si>
  <si>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</si>
  <si>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</si>
  <si>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</si>
  <si>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</si>
  <si>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</si>
  <si>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</si>
  <si>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</si>
  <si>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</si>
  <si>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</si>
  <si>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</si>
  <si>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</si>
  <si>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</si>
  <si>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</si>
  <si>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</si>
  <si>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</si>
  <si>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</si>
  <si>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</si>
  <si>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</si>
  <si>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</si>
  <si>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</si>
  <si>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</si>
  <si>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</si>
  <si>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</si>
  <si>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</si>
  <si>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</si>
  <si>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</si>
  <si>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</si>
  <si>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</si>
  <si>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</si>
  <si>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</si>
  <si>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</si>
  <si>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</si>
  <si>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</si>
  <si>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</si>
  <si>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</si>
  <si>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</si>
  <si>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</si>
  <si>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</si>
  <si>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</si>
  <si>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</si>
  <si>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</si>
  <si>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</si>
  <si>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</si>
  <si>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</si>
  <si>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</si>
  <si>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</si>
  <si>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</si>
  <si>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</si>
  <si>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</si>
  <si>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</si>
  <si>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</si>
  <si>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</si>
  <si>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</si>
  <si>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</si>
  <si>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</si>
  <si>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</si>
  <si>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</si>
  <si>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</si>
  <si>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</si>
  <si>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</si>
  <si>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</si>
  <si>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</si>
  <si>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</si>
  <si>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</si>
  <si>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</si>
  <si>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</si>
  <si>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</si>
  <si>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</si>
  <si>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</si>
  <si>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</si>
  <si>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</si>
  <si>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</si>
  <si>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</si>
  <si>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</si>
  <si>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</si>
  <si>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</si>
  <si>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</si>
  <si>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</si>
  <si>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</si>
  <si>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</si>
  <si>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</si>
  <si>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</si>
  <si>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</si>
  <si>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</si>
  <si>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</si>
  <si>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</si>
  <si>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</si>
  <si>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</si>
  <si>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</si>
  <si>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</si>
  <si>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</si>
  <si>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</si>
  <si>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</si>
  <si>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</si>
  <si>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</si>
  <si>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</si>
  <si>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</si>
  <si>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</si>
  <si>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</si>
  <si>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</si>
  <si>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</si>
  <si>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</si>
  <si>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</si>
  <si>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</si>
  <si>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</si>
  <si>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</si>
  <si>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</si>
  <si>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</si>
  <si>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</si>
  <si>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</si>
  <si>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</si>
  <si>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</si>
  <si>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</si>
  <si>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</si>
  <si>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</si>
  <si>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</si>
  <si>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</si>
  <si>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</si>
  <si>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</si>
  <si>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</si>
  <si>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</si>
  <si>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</si>
  <si>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</si>
  <si>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</si>
  <si>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</si>
  <si>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</si>
  <si>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</si>
  <si>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</si>
  <si>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</si>
  <si>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</si>
  <si>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</si>
  <si>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</si>
  <si>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</si>
  <si>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</si>
  <si>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</si>
  <si>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</si>
  <si>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</si>
  <si>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</si>
  <si>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</si>
  <si>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</si>
  <si>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</si>
  <si>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</si>
  <si>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</si>
  <si>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</si>
  <si>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</si>
  <si>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</si>
  <si>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</si>
  <si>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</si>
  <si>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</si>
  <si>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</si>
  <si>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</si>
  <si>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</si>
  <si>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</si>
  <si>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</si>
  <si>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</si>
  <si>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</si>
  <si>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</si>
  <si>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</si>
  <si>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</si>
  <si>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</si>
  <si>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</si>
  <si>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</si>
  <si>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</si>
  <si>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</si>
  <si>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</si>
  <si>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</si>
  <si>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</si>
  <si>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</si>
  <si>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</si>
  <si>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</si>
  <si>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</si>
  <si>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</si>
  <si>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</si>
  <si>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</si>
  <si>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</si>
  <si>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</si>
  <si>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</si>
  <si>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</si>
  <si>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</si>
  <si>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</si>
  <si>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</si>
  <si>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</si>
  <si>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</si>
  <si>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</si>
  <si>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</si>
  <si>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</si>
  <si>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</si>
  <si>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</si>
  <si>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</si>
  <si>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</si>
  <si>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</si>
  <si>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</si>
  <si>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</si>
  <si>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</si>
  <si>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</si>
  <si>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</si>
  <si>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</si>
  <si>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</si>
  <si>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</si>
  <si>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</si>
  <si>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</si>
  <si>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</si>
  <si>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</si>
  <si>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</si>
  <si>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</si>
  <si>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</si>
  <si>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</si>
  <si>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</si>
  <si>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</si>
  <si>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</si>
  <si>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</si>
  <si>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</si>
  <si>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</si>
  <si>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</si>
  <si>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</si>
  <si>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</si>
  <si>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</si>
  <si>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</si>
  <si>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</si>
  <si>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</si>
  <si>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</si>
  <si>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</si>
  <si>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</si>
  <si>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</si>
  <si>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</si>
  <si>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</si>
  <si>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</si>
  <si>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</si>
  <si>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</si>
  <si>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</si>
  <si>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</si>
  <si>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</si>
  <si>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</si>
  <si>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</si>
  <si>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</si>
  <si>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</si>
  <si>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</si>
  <si>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</si>
  <si>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</si>
  <si>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</si>
  <si>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</si>
  <si>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</si>
  <si>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</si>
  <si>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</si>
  <si>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</si>
  <si>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</si>
  <si>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</si>
  <si>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</si>
  <si>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</si>
  <si>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</si>
  <si>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</si>
  <si>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</si>
  <si>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</si>
  <si>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</si>
  <si>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</si>
  <si>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</si>
  <si>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</si>
  <si>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</si>
  <si>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</si>
  <si>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</si>
  <si>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</si>
  <si>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</si>
  <si>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</si>
  <si>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</si>
  <si>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</si>
  <si>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</si>
  <si>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</si>
  <si>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</si>
  <si>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</si>
  <si>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</si>
  <si>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</si>
  <si>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</si>
  <si>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</si>
  <si>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</si>
  <si>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</si>
  <si>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</si>
  <si>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</si>
  <si>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</si>
  <si>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</si>
  <si>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</si>
  <si>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</si>
  <si>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</si>
  <si>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</si>
  <si>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</si>
  <si>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</si>
  <si>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</si>
  <si>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</si>
  <si>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</si>
  <si>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</si>
  <si>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</si>
  <si>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</si>
  <si>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</si>
  <si>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</si>
  <si>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</si>
  <si>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</si>
  <si>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</si>
  <si>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</si>
  <si>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</si>
  <si>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</si>
  <si>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</si>
  <si>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</si>
  <si>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</si>
  <si>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</si>
  <si>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</si>
  <si>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</si>
  <si>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</si>
  <si>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</si>
  <si>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</si>
  <si>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</si>
  <si>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</si>
  <si>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</si>
  <si>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</si>
  <si>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</si>
  <si>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</si>
  <si>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</si>
  <si>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</si>
  <si>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</si>
  <si>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</si>
  <si>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</si>
  <si>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</si>
  <si>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</si>
  <si>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</si>
  <si>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</si>
  <si>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</si>
  <si>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</si>
  <si>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</si>
  <si>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</si>
  <si>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</si>
  <si>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</si>
  <si>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</si>
  <si>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</si>
  <si>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</si>
  <si>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</si>
  <si>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</si>
  <si>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</si>
  <si>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</si>
  <si>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</si>
  <si>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</si>
  <si>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</si>
  <si>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</si>
  <si>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</si>
  <si>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</si>
  <si>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</si>
  <si>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</si>
  <si>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</si>
  <si>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</si>
  <si>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</si>
  <si>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</si>
  <si>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</si>
  <si>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</si>
  <si>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</si>
  <si>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</si>
  <si>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</si>
  <si>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</si>
  <si>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</si>
  <si>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</si>
  <si>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</si>
  <si>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</si>
  <si>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</si>
  <si>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</si>
  <si>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</si>
  <si>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</si>
  <si>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</si>
  <si>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</si>
  <si>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</si>
  <si>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</si>
  <si>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</si>
  <si>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</si>
  <si>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</si>
  <si>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</si>
  <si>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</si>
  <si>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</si>
  <si>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</si>
  <si>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</si>
  <si>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</si>
  <si>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</si>
  <si>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</si>
  <si>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</si>
  <si>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</si>
  <si>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</si>
  <si>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</si>
  <si>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</si>
  <si>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</si>
  <si>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</si>
  <si>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</si>
  <si>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</si>
  <si>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</si>
  <si>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</si>
  <si>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</si>
  <si>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</si>
  <si>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</si>
  <si>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</si>
  <si>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</si>
  <si>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</si>
  <si>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</si>
  <si>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</si>
  <si>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</si>
  <si>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</si>
  <si>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</si>
  <si>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</si>
  <si>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</si>
  <si>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</si>
  <si>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</si>
  <si>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</si>
  <si>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</si>
  <si>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</si>
  <si>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</si>
  <si>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</si>
  <si>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</si>
  <si>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</si>
  <si>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</si>
  <si>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</si>
  <si>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</si>
  <si>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</si>
  <si>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</si>
  <si>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</si>
  <si>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</si>
  <si>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</si>
  <si>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</si>
  <si>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</si>
  <si>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</si>
  <si>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</si>
  <si>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</si>
  <si>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</si>
  <si>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</si>
  <si>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</si>
  <si>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</si>
  <si>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</si>
  <si>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</si>
  <si>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</si>
  <si>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</si>
  <si>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</si>
  <si>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</si>
  <si>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</si>
  <si>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</si>
  <si>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</si>
  <si>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</si>
  <si>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</si>
  <si>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</si>
  <si>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</si>
  <si>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</si>
  <si>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</si>
  <si>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</si>
  <si>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</si>
  <si>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</si>
  <si>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</si>
  <si>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</si>
  <si>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</si>
  <si>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</si>
  <si>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</si>
  <si>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</si>
  <si>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</si>
  <si>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</si>
  <si>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</si>
  <si>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</si>
  <si>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</si>
  <si>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</si>
  <si>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</si>
  <si>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</si>
  <si>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</si>
  <si>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</si>
  <si>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</si>
  <si>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</si>
  <si>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</si>
  <si>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</si>
  <si>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</si>
  <si>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</si>
  <si>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</si>
  <si>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</si>
  <si>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</si>
  <si>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</si>
  <si>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</si>
  <si>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</si>
  <si>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</si>
  <si>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</si>
  <si>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</si>
  <si>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</si>
  <si>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</si>
  <si>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</si>
  <si>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</si>
  <si>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</si>
  <si>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</si>
  <si>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</si>
  <si>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</si>
  <si>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</si>
  <si>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</si>
  <si>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</si>
  <si>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</si>
  <si>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</si>
  <si>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</si>
  <si>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</si>
  <si>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</si>
  <si>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</si>
  <si>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</si>
  <si>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</si>
  <si>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</si>
  <si>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</si>
  <si>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</si>
  <si>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</si>
  <si>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</si>
  <si>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</si>
  <si>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</si>
  <si>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</si>
  <si>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</si>
  <si>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</si>
  <si>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</si>
  <si>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</si>
  <si>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</si>
  <si>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</si>
  <si>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</si>
  <si>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</si>
  <si>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</si>
  <si>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</si>
  <si>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</si>
  <si>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</si>
  <si>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</si>
  <si>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</si>
  <si>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</si>
  <si>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</si>
  <si>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</si>
  <si>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</si>
  <si>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</si>
  <si>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</si>
  <si>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</si>
  <si>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</si>
  <si>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</si>
  <si>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</si>
  <si>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</si>
  <si>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</si>
  <si>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</si>
  <si>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</si>
  <si>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</si>
  <si>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</si>
  <si>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</si>
  <si>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</si>
  <si>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</si>
  <si>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</si>
  <si>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</si>
  <si>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</si>
  <si>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</si>
  <si>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</si>
  <si>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</si>
  <si>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</si>
  <si>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</si>
  <si>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</si>
  <si>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</si>
  <si>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</si>
  <si>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</si>
  <si>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</si>
  <si>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</si>
  <si>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</si>
  <si>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</si>
  <si>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</si>
  <si>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</si>
  <si>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</si>
  <si>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</si>
  <si>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</si>
  <si>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</si>
  <si>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</si>
  <si>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</si>
  <si>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</si>
  <si>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</si>
  <si>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</si>
  <si>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</si>
  <si>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</si>
  <si>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</si>
  <si>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</si>
  <si>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</si>
  <si>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</si>
  <si>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</si>
  <si>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</si>
  <si>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</si>
  <si>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</si>
  <si>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</si>
  <si>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</si>
  <si>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</si>
  <si>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</si>
  <si>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</si>
  <si>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</si>
  <si>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</si>
  <si>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</si>
  <si>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</si>
  <si>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</si>
  <si>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</si>
  <si>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</si>
  <si>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</si>
  <si>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</si>
  <si>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</si>
  <si>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</si>
  <si>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</si>
  <si>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</si>
  <si>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</si>
  <si>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</si>
  <si>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</si>
  <si>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</si>
  <si>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</si>
  <si>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</si>
  <si>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</si>
  <si>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</si>
  <si>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</si>
  <si>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</si>
  <si>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</si>
  <si>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</si>
  <si>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</si>
  <si>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</si>
  <si>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</si>
  <si>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</si>
  <si>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</si>
  <si>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</si>
  <si>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</si>
  <si>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</si>
  <si>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</si>
  <si>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</si>
  <si>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</si>
  <si>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</si>
  <si>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</si>
  <si>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</si>
  <si>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</si>
  <si>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</si>
  <si>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</si>
  <si>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</si>
  <si>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</si>
  <si>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</si>
  <si>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</si>
  <si>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</si>
  <si>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</si>
  <si>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</si>
  <si>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</si>
  <si>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</si>
  <si>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</si>
  <si>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</si>
  <si>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</si>
  <si>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</si>
  <si>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</si>
  <si>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</si>
  <si>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</si>
  <si>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</si>
  <si>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</si>
  <si>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</si>
  <si>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</si>
  <si>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</si>
  <si>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</si>
  <si>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</si>
  <si>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</si>
  <si>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</si>
  <si>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</si>
  <si>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</si>
  <si>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</si>
  <si>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</si>
  <si>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</si>
  <si>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</si>
  <si>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</si>
  <si>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</si>
  <si>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</si>
  <si>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</si>
  <si>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</si>
  <si>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</si>
  <si>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</si>
  <si>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</si>
  <si>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</si>
  <si>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</si>
  <si>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</si>
  <si>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</si>
  <si>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</si>
  <si>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</si>
  <si>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</si>
  <si>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</si>
  <si>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</si>
  <si>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</si>
  <si>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</si>
  <si>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</si>
  <si>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</si>
  <si>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</si>
  <si>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</si>
  <si>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</si>
  <si>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</si>
  <si>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</si>
  <si>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</si>
  <si>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</si>
  <si>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</si>
  <si>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</si>
  <si>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</si>
  <si>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</si>
  <si>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</si>
  <si>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</si>
  <si>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</si>
  <si>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</si>
  <si>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</si>
  <si>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</si>
  <si>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</si>
  <si>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</si>
  <si>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</si>
  <si>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</si>
  <si>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</si>
  <si>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</si>
  <si>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</si>
  <si>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</si>
  <si>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</si>
  <si>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</si>
  <si>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</si>
  <si>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</si>
  <si>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</si>
  <si>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</si>
  <si>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</si>
  <si>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</si>
  <si>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</si>
  <si>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</si>
  <si>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</si>
  <si>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</si>
  <si>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</si>
  <si>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</si>
  <si>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</si>
  <si>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</si>
  <si>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</si>
  <si>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</si>
  <si>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</si>
  <si>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</si>
  <si>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</si>
  <si>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</si>
  <si>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</si>
  <si>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</si>
  <si>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</si>
  <si>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</si>
  <si>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</si>
  <si>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</si>
  <si>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</si>
  <si>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</si>
  <si>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</si>
  <si>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</si>
  <si>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</si>
  <si>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</si>
  <si>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</si>
  <si>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</si>
  <si>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</si>
  <si>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</si>
  <si>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</si>
  <si>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</si>
  <si>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</si>
  <si>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</si>
  <si>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</si>
  <si>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</si>
  <si>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</si>
  <si>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</si>
  <si>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</si>
  <si>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</si>
  <si>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</si>
  <si>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</si>
  <si>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</si>
  <si>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</si>
  <si>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</si>
  <si>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</si>
  <si>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</si>
  <si>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</si>
  <si>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</si>
  <si>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</si>
  <si>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</si>
  <si>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</si>
  <si>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</si>
  <si>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</si>
  <si>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</si>
  <si>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</si>
  <si>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</si>
  <si>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</si>
  <si>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</si>
  <si>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</si>
  <si>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</si>
  <si>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</si>
  <si>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</si>
  <si>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</si>
  <si>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</si>
  <si>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</si>
  <si>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</si>
  <si>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</si>
  <si>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</si>
  <si>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</si>
  <si>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</si>
  <si>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</si>
  <si>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</si>
  <si>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</si>
  <si>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</si>
  <si>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</si>
  <si>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</si>
  <si>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</si>
  <si>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</si>
  <si>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</si>
  <si>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</si>
  <si>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</si>
  <si>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</si>
  <si>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</si>
  <si>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</si>
  <si>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</si>
  <si>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</si>
  <si>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</si>
  <si>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</si>
  <si>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</si>
  <si>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</si>
  <si>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</si>
  <si>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</si>
  <si>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</si>
  <si>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</si>
  <si>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</si>
  <si>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</si>
  <si>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</si>
  <si>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</si>
  <si>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</si>
  <si>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</si>
  <si>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</si>
  <si>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</si>
  <si>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</si>
  <si>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</si>
  <si>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</si>
  <si>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</si>
  <si>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</si>
  <si>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</si>
  <si>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</si>
  <si>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</si>
  <si>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</si>
  <si>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</si>
  <si>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</si>
  <si>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</si>
  <si>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</si>
  <si>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</si>
  <si>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</si>
  <si>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</si>
  <si>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</si>
  <si>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</si>
  <si>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</si>
  <si>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</si>
  <si>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</si>
  <si>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</si>
  <si>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</si>
  <si>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</si>
  <si>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</si>
  <si>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</si>
  <si>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</si>
  <si>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</si>
  <si>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</si>
  <si>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</si>
  <si>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</si>
  <si>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</si>
  <si>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</si>
  <si>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</si>
  <si>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</si>
  <si>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</si>
  <si>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</si>
  <si>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</si>
  <si>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</si>
  <si>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</si>
  <si>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</si>
  <si>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</si>
  <si>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</si>
  <si>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</si>
  <si>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</si>
  <si>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</si>
  <si>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</si>
  <si>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</si>
  <si>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</si>
  <si>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</si>
  <si>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</si>
  <si>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</si>
  <si>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</si>
  <si>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</si>
  <si>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</si>
  <si>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</si>
  <si>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</si>
  <si>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</si>
  <si>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</si>
  <si>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</si>
  <si>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</si>
  <si>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</si>
  <si>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</si>
  <si>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</si>
  <si>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</si>
  <si>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</si>
  <si>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</si>
  <si>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</si>
  <si>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</si>
  <si>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</si>
  <si>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</si>
  <si>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</si>
  <si>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</si>
  <si>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</si>
  <si>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</si>
  <si>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</si>
  <si>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</si>
  <si>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</si>
  <si>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</si>
  <si>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</si>
  <si>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</si>
  <si>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</si>
  <si>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</si>
  <si>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</si>
  <si>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</si>
  <si>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</si>
  <si>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</si>
  <si>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</si>
  <si>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</si>
  <si>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</si>
  <si>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</si>
  <si>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</si>
  <si>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</si>
  <si>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</si>
  <si>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</si>
  <si>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</si>
  <si>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</si>
  <si>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</si>
  <si>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</si>
  <si>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</si>
  <si>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</si>
  <si>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</si>
  <si>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</si>
  <si>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</si>
  <si>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</si>
  <si>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</si>
  <si>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</si>
  <si>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</si>
  <si>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</si>
  <si>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</si>
  <si>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</si>
  <si>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</si>
  <si>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</si>
  <si>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</si>
  <si>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</si>
  <si>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</si>
  <si>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</si>
  <si>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</si>
  <si>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</si>
  <si>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</si>
  <si>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</si>
  <si>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</si>
  <si>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</si>
  <si>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</si>
  <si>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</si>
  <si>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</si>
  <si>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</si>
  <si>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</si>
  <si>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</si>
  <si>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</si>
  <si>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</si>
  <si>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</si>
  <si>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</si>
  <si>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</si>
  <si>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</si>
  <si>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</si>
  <si>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</si>
  <si>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</si>
  <si>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</si>
  <si>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</si>
  <si>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</si>
  <si>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</si>
  <si>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</si>
  <si>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</si>
  <si>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</si>
  <si>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</si>
  <si>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</si>
  <si>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</si>
  <si>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</si>
  <si>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</si>
  <si>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</si>
  <si>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</si>
  <si>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</si>
  <si>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</si>
  <si>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</si>
  <si>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</si>
  <si>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</si>
  <si>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</si>
  <si>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</si>
  <si>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</si>
  <si>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</si>
  <si>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</si>
  <si>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</si>
  <si>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</si>
  <si>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</si>
  <si>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</si>
  <si>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</si>
  <si>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</si>
  <si>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</si>
  <si>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</si>
  <si>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</si>
  <si>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</si>
  <si>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</si>
  <si>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</si>
  <si>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</si>
  <si>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</si>
  <si>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</si>
  <si>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</si>
  <si>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</si>
  <si>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</si>
  <si>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</si>
  <si>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</si>
  <si>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</si>
  <si>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</si>
  <si>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</si>
  <si>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</si>
  <si>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</si>
  <si>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</si>
  <si>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</si>
  <si>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</si>
  <si>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</si>
  <si>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</si>
  <si>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</si>
  <si>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</si>
  <si>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</si>
  <si>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</si>
  <si>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</si>
  <si>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</si>
  <si>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</si>
  <si>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</si>
  <si>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</si>
  <si>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</si>
  <si>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</si>
  <si>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</si>
  <si>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</si>
  <si>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</si>
  <si>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</si>
  <si>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</si>
  <si>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</si>
  <si>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</si>
  <si>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</si>
  <si>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</si>
  <si>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</si>
  <si>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</si>
  <si>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</si>
  <si>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</si>
  <si>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</si>
  <si>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</si>
  <si>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</si>
  <si>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</si>
  <si>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</si>
  <si>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</si>
  <si>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</si>
  <si>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</si>
  <si>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</si>
  <si>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</si>
  <si>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</si>
  <si>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</si>
  <si>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</si>
  <si>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</si>
  <si>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</si>
  <si>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</si>
  <si>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</si>
  <si>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</si>
  <si>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</si>
  <si>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</si>
  <si>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</si>
  <si>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</si>
  <si>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</si>
  <si>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</si>
  <si>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</si>
  <si>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</si>
  <si>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</si>
  <si>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</si>
  <si>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</si>
  <si>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</si>
  <si>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</si>
  <si>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</si>
  <si>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</si>
  <si>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</si>
  <si>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</si>
  <si>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</si>
  <si>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</si>
  <si>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</si>
  <si>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</si>
  <si>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</si>
  <si>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</si>
  <si>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</si>
  <si>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</si>
  <si>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</si>
  <si>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</si>
  <si>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</si>
  <si>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</si>
  <si>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</si>
  <si>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</si>
  <si>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</si>
  <si>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</si>
  <si>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</si>
  <si>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</si>
  <si>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</si>
  <si>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</si>
  <si>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</si>
  <si>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</si>
  <si>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</si>
  <si>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</si>
  <si>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</si>
  <si>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</si>
  <si>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</si>
  <si>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</si>
  <si>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</si>
  <si>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</si>
  <si>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</si>
  <si>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</si>
  <si>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</si>
  <si>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</si>
  <si>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</si>
  <si>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</si>
  <si>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</si>
  <si>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</si>
  <si>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</si>
  <si>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</si>
  <si>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</si>
  <si>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</si>
  <si>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</si>
  <si>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</si>
  <si>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</si>
  <si>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</si>
  <si>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</si>
  <si>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</si>
  <si>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</si>
  <si>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</si>
  <si>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</si>
  <si>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</si>
  <si>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</si>
  <si>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</si>
  <si>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</si>
  <si>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</si>
  <si>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</si>
  <si>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</si>
  <si>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</si>
  <si>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</si>
  <si>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</si>
  <si>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</si>
  <si>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</si>
  <si>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</si>
  <si>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</si>
  <si>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</si>
  <si>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</si>
  <si>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</si>
  <si>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</si>
  <si>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</si>
  <si>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</si>
  <si>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</si>
  <si>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</si>
  <si>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</si>
  <si>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</si>
  <si>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</si>
  <si>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</si>
  <si>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</si>
  <si>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</si>
  <si>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</si>
  <si>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</si>
  <si>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</si>
  <si>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</si>
  <si>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</si>
  <si>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</si>
  <si>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</si>
  <si>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</si>
  <si>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</si>
  <si>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</si>
  <si>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</si>
  <si>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</si>
  <si>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</si>
  <si>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</si>
  <si>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</si>
  <si>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</si>
  <si>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</si>
  <si>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</si>
  <si>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</si>
  <si>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</si>
  <si>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</si>
  <si>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</si>
  <si>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</si>
  <si>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</si>
  <si>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</si>
  <si>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</si>
  <si>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</si>
  <si>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</si>
  <si>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</si>
  <si>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</si>
  <si>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</si>
  <si>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</si>
  <si>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</si>
  <si>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</si>
  <si>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</si>
  <si>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</si>
  <si>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</si>
  <si>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</si>
  <si>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</si>
  <si>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</si>
  <si>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</si>
  <si>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</si>
  <si>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</si>
  <si>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</si>
  <si>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</si>
  <si>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</si>
  <si>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</si>
  <si>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</si>
  <si>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</si>
  <si>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</si>
  <si>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</si>
  <si>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</si>
  <si>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</si>
  <si>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</si>
  <si>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</si>
  <si>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</si>
  <si>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</si>
  <si>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</si>
  <si>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</si>
  <si>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</si>
  <si>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</si>
  <si>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</si>
  <si>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</si>
  <si>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</si>
  <si>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</si>
  <si>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</si>
  <si>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</si>
  <si>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</si>
  <si>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</si>
  <si>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</si>
  <si>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</si>
  <si>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</si>
  <si>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</si>
  <si>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</si>
  <si>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</si>
  <si>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</si>
  <si>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</si>
  <si>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</si>
  <si>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</si>
  <si>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</si>
  <si>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</si>
  <si>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</si>
  <si>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</si>
  <si>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</si>
  <si>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</si>
  <si>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</si>
  <si>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</si>
  <si>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</si>
  <si>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</si>
  <si>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</si>
  <si>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</si>
  <si>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</si>
  <si>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</si>
  <si>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</si>
  <si>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</si>
  <si>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</si>
  <si>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</si>
  <si>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</si>
  <si>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</si>
  <si>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</si>
  <si>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</si>
  <si>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</si>
  <si>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</si>
  <si>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</si>
  <si>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</si>
  <si>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</si>
  <si>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</si>
  <si>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</si>
  <si>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</si>
  <si>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</si>
  <si>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</si>
  <si>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</si>
  <si>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</si>
  <si>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</si>
  <si>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</si>
  <si>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</si>
  <si>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</si>
  <si>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</si>
  <si>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</si>
  <si>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</si>
  <si>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</si>
  <si>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</si>
  <si>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</si>
  <si>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</si>
  <si>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</si>
  <si>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</si>
  <si>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</si>
  <si>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</si>
  <si>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</si>
  <si>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</si>
  <si>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</si>
  <si>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</si>
  <si>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</si>
  <si>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</si>
  <si>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</si>
  <si>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</si>
  <si>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</si>
  <si>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</si>
  <si>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</si>
  <si>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</si>
  <si>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</si>
  <si>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</si>
  <si>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</si>
  <si>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</si>
  <si>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</si>
  <si>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</si>
  <si>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</si>
  <si>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</si>
  <si>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</si>
  <si>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</si>
  <si>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</si>
  <si>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</si>
  <si>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</si>
  <si>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</si>
  <si>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</si>
  <si>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</si>
  <si>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</si>
  <si>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</si>
  <si>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</si>
  <si>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</si>
  <si>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</si>
  <si>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</si>
  <si>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</si>
  <si>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</si>
  <si>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</si>
  <si>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</si>
  <si>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</si>
  <si>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</si>
  <si>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</si>
  <si>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</si>
  <si>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</si>
  <si>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</si>
  <si>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</si>
  <si>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</si>
  <si>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</si>
  <si>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</si>
  <si>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</si>
  <si>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</si>
  <si>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</si>
  <si>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</si>
  <si>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</si>
  <si>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</si>
  <si>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</si>
  <si>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</si>
  <si>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</si>
  <si>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</si>
  <si>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</si>
  <si>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</si>
  <si>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</si>
  <si>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</si>
  <si>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</si>
  <si>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</si>
  <si>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</si>
  <si>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</si>
  <si>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</si>
  <si>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</si>
  <si>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</si>
  <si>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</si>
  <si>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</si>
  <si>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</si>
  <si>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</si>
  <si>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</si>
  <si>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</si>
  <si>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</si>
  <si>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</si>
  <si>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</si>
  <si>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</si>
  <si>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</si>
  <si>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</si>
  <si>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</si>
  <si>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</si>
  <si>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</si>
  <si>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</si>
  <si>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</si>
  <si>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</si>
  <si>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</si>
  <si>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</si>
  <si>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</si>
  <si>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</si>
  <si>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</si>
  <si>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</si>
  <si>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</si>
  <si>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</si>
  <si>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</si>
  <si>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</si>
  <si>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</si>
  <si>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</si>
  <si>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</si>
  <si>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</si>
  <si>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</si>
  <si>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</si>
  <si>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</si>
  <si>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</si>
  <si>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</si>
  <si>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</si>
  <si>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</si>
  <si>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</si>
  <si>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</si>
  <si>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</si>
  <si>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</si>
  <si>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</si>
  <si>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</si>
  <si>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</si>
  <si>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</si>
  <si>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</si>
  <si>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</si>
  <si>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</si>
  <si>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</si>
  <si>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</si>
  <si>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</si>
  <si>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</si>
  <si>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</si>
  <si>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</si>
  <si>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</si>
  <si>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</si>
  <si>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</si>
  <si>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</si>
  <si>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</si>
  <si>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</si>
  <si>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</si>
  <si>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</si>
  <si>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</si>
  <si>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</si>
  <si>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</si>
  <si>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</si>
  <si>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</si>
  <si>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</si>
  <si>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</si>
  <si>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</si>
  <si>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</si>
  <si>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</si>
  <si>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</si>
  <si>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</si>
  <si>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</si>
  <si>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</si>
  <si>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</si>
  <si>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</si>
  <si>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</si>
  <si>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</si>
  <si>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</si>
  <si>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</si>
  <si>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</si>
  <si>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</si>
  <si>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</si>
  <si>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</si>
  <si>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</si>
  <si>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</si>
  <si>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</si>
  <si>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</si>
  <si>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</si>
  <si>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</si>
  <si>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</si>
  <si>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</si>
  <si>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</si>
  <si>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</si>
  <si>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</si>
  <si>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</si>
  <si>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</si>
  <si>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</si>
  <si>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</si>
  <si>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</si>
  <si>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</si>
  <si>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</si>
  <si>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</si>
  <si>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</si>
  <si>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</si>
  <si>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</si>
  <si>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</si>
  <si>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</si>
  <si>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</si>
  <si>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</si>
  <si>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</si>
  <si>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</si>
  <si>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</si>
  <si>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</si>
  <si>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</si>
  <si>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</si>
  <si>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</si>
  <si>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</si>
  <si>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</si>
  <si>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</si>
  <si>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</si>
  <si>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</si>
  <si>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</si>
  <si>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</si>
  <si>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</si>
  <si>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</si>
  <si>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</si>
  <si>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</si>
  <si>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</si>
  <si>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</si>
  <si>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</si>
  <si>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</si>
  <si>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</si>
  <si>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</si>
  <si>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</si>
  <si>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</si>
  <si>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</si>
  <si>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</si>
  <si>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</si>
  <si>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</si>
  <si>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</si>
  <si>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</si>
  <si>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</si>
  <si>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</si>
  <si>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</si>
  <si>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</si>
  <si>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</si>
  <si>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</si>
  <si>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</si>
  <si>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</si>
  <si>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</si>
  <si>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</si>
  <si>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</si>
  <si>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</si>
  <si>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</si>
  <si>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</si>
  <si>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</si>
  <si>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</si>
  <si>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</si>
  <si>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</si>
  <si>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</si>
  <si>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</si>
  <si>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</si>
  <si>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</si>
  <si>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</si>
  <si>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</si>
  <si>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</si>
  <si>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</si>
  <si>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</si>
  <si>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</si>
  <si>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</si>
  <si>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</si>
  <si>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</si>
  <si>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</si>
  <si>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</si>
  <si>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</si>
  <si>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</si>
  <si>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</si>
  <si>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</si>
  <si>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</si>
  <si>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</si>
  <si>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</si>
  <si>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</si>
  <si>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</si>
  <si>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</si>
  <si>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</si>
  <si>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</si>
  <si>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</si>
  <si>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</si>
  <si>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</si>
  <si>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</si>
  <si>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</si>
  <si>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</si>
  <si>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</si>
  <si>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</si>
  <si>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</si>
  <si>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</si>
  <si>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</si>
  <si>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</si>
  <si>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</si>
  <si>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</si>
  <si>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</si>
  <si>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</si>
  <si>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</si>
  <si>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</si>
  <si>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</si>
  <si>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</si>
  <si>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</si>
  <si>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</si>
  <si>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</si>
  <si>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</si>
  <si>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</si>
  <si>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</si>
  <si>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</si>
  <si>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</si>
  <si>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</si>
  <si>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</si>
  <si>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</si>
  <si>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</si>
  <si>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</si>
  <si>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</si>
  <si>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</si>
  <si>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</si>
  <si>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</si>
  <si>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</si>
  <si>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</si>
  <si>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</si>
  <si>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</si>
  <si>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</si>
  <si>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</si>
  <si>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</si>
  <si>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</si>
  <si>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</si>
  <si>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</si>
  <si>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</si>
  <si>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</si>
  <si>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</si>
  <si>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</si>
  <si>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</si>
  <si>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</si>
  <si>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</si>
  <si>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</si>
  <si>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</si>
  <si>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</si>
  <si>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</si>
  <si>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</si>
  <si>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</si>
  <si>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</si>
  <si>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</si>
  <si>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</si>
  <si>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</si>
  <si>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</si>
  <si>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</si>
  <si>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</si>
  <si>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</si>
  <si>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</si>
  <si>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</si>
  <si>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</si>
  <si>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</si>
  <si>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</si>
  <si>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</si>
  <si>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</si>
  <si>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</si>
  <si>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</si>
  <si>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</si>
  <si>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</si>
  <si>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</si>
  <si>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</si>
  <si>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</si>
  <si>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</si>
  <si>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</si>
  <si>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</si>
  <si>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</si>
  <si>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</si>
  <si>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</si>
  <si>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</si>
  <si>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</si>
  <si>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</si>
  <si>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</si>
  <si>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</si>
  <si>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</si>
  <si>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</si>
  <si>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</si>
  <si>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</si>
  <si>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</si>
  <si>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</si>
  <si>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</si>
  <si>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</si>
  <si>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</si>
  <si>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</si>
  <si>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</si>
  <si>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</si>
  <si>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</si>
  <si>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</si>
  <si>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</si>
  <si>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</si>
  <si>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</si>
  <si>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</si>
  <si>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</si>
  <si>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</si>
  <si>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</si>
  <si>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</si>
  <si>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</si>
  <si>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</si>
  <si>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</si>
  <si>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</si>
  <si>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</si>
  <si>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</si>
  <si>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</si>
  <si>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</si>
  <si>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</si>
  <si>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</si>
  <si>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</si>
  <si>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</si>
  <si>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</si>
  <si>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</si>
  <si>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</si>
  <si>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</si>
  <si>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</si>
  <si>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</si>
  <si>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</si>
  <si>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</si>
  <si>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</si>
  <si>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</si>
  <si>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</si>
  <si>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</si>
  <si>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</si>
  <si>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</si>
  <si>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</si>
  <si>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</si>
  <si>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</si>
  <si>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</si>
  <si>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</si>
  <si>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</si>
  <si>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</si>
  <si>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</si>
  <si>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</si>
  <si>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</si>
  <si>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</si>
  <si>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</si>
  <si>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</si>
  <si>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</si>
  <si>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</si>
  <si>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</si>
  <si>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</si>
  <si>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</si>
  <si>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</si>
  <si>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</si>
  <si>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</si>
  <si>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</si>
  <si>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</si>
  <si>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</si>
  <si>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</si>
  <si>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</si>
  <si>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</si>
  <si>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</si>
  <si>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</si>
  <si>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</si>
  <si>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</si>
  <si>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</si>
  <si>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</si>
  <si>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</si>
  <si>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</si>
  <si>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</si>
  <si>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</si>
  <si>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</si>
  <si>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</si>
  <si>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</si>
  <si>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</si>
  <si>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</si>
  <si>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</si>
  <si>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</si>
  <si>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</si>
  <si>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</si>
  <si>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</si>
  <si>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</si>
  <si>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</si>
  <si>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</si>
  <si>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</si>
  <si>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</si>
  <si>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</si>
  <si>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</si>
  <si>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</si>
  <si>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</si>
  <si>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</si>
  <si>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</si>
  <si>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</si>
  <si>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</si>
  <si>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</si>
  <si>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</si>
  <si>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</si>
  <si>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</si>
  <si>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</si>
  <si>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</si>
  <si>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</si>
  <si>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</si>
  <si>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</si>
  <si>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</si>
  <si>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</si>
  <si>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</si>
  <si>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</si>
  <si>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</si>
  <si>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</si>
  <si>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</si>
  <si>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</si>
  <si>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</si>
  <si>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</si>
  <si>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</si>
  <si>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</si>
  <si>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</si>
  <si>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</si>
  <si>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</si>
  <si>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</si>
  <si>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</si>
  <si>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</si>
  <si>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</si>
  <si>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</si>
  <si>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</si>
  <si>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</si>
  <si>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</si>
  <si>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</si>
  <si>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</si>
  <si>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</si>
  <si>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</si>
  <si>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</si>
  <si>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</si>
  <si>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</si>
  <si>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</si>
  <si>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</si>
  <si>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</si>
  <si>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</si>
  <si>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</si>
  <si>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</si>
  <si>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</si>
  <si>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</si>
  <si>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</si>
  <si>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</si>
  <si>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</si>
  <si>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</si>
  <si>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</si>
  <si>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</si>
  <si>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</si>
  <si>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</si>
  <si>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</si>
  <si>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</si>
  <si>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</si>
  <si>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</si>
  <si>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</si>
  <si>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</si>
  <si>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</si>
  <si>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</si>
  <si>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</si>
  <si>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</si>
  <si>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</si>
  <si>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</si>
  <si>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</si>
  <si>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</si>
  <si>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</si>
  <si>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</si>
  <si>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</si>
  <si>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</si>
  <si>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</si>
  <si>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</si>
  <si>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</si>
  <si>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</si>
  <si>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</si>
  <si>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</si>
  <si>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</si>
  <si>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</si>
  <si>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</si>
  <si>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</si>
  <si>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</si>
  <si>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</si>
  <si>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</si>
  <si>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</si>
  <si>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</si>
  <si>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</si>
  <si>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</si>
  <si>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</si>
  <si>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</si>
  <si>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</si>
  <si>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</si>
  <si>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</si>
  <si>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</si>
  <si>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</si>
  <si>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</si>
  <si>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</si>
  <si>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</si>
  <si>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</si>
  <si>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</si>
  <si>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</si>
  <si>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</si>
  <si>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</si>
  <si>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</si>
  <si>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</si>
  <si>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</si>
  <si>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</si>
  <si>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</si>
  <si>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</si>
  <si>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</si>
  <si>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</si>
  <si>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</si>
  <si>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</si>
  <si>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</si>
  <si>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</si>
  <si>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</si>
  <si>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</si>
  <si>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</si>
  <si>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</si>
  <si>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</si>
  <si>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</si>
  <si>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</si>
  <si>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</si>
  <si>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</si>
  <si>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</si>
  <si>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</si>
  <si>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</si>
  <si>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</si>
  <si>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</si>
  <si>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</si>
  <si>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</si>
  <si>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</si>
  <si>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</si>
  <si>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</si>
  <si>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</si>
  <si>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</si>
  <si>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</si>
  <si>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</si>
  <si>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</si>
  <si>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</si>
  <si>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</si>
  <si>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</si>
  <si>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</si>
  <si>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</si>
  <si>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</si>
  <si>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</si>
  <si>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</si>
  <si>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</si>
  <si>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</si>
  <si>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</si>
  <si>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</si>
  <si>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</si>
  <si>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</si>
  <si>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</si>
  <si>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</si>
  <si>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</si>
  <si>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</si>
  <si>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</si>
  <si>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</si>
  <si>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</si>
  <si>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</si>
  <si>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</si>
  <si>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</si>
  <si>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</si>
  <si>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</si>
  <si>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</si>
  <si>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</si>
  <si>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</si>
  <si>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</si>
  <si>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</si>
  <si>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</si>
  <si>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</si>
  <si>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</si>
  <si>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</si>
  <si>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</si>
  <si>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</si>
  <si>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</si>
  <si>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</si>
  <si>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</si>
  <si>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</si>
  <si>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</si>
  <si>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</si>
  <si>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</si>
  <si>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</si>
  <si>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</si>
  <si>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</si>
  <si>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</si>
  <si>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</si>
  <si>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</si>
  <si>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</si>
  <si>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</si>
  <si>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</si>
  <si>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</si>
  <si>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</si>
  <si>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</si>
  <si>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</si>
  <si>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</si>
  <si>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</si>
  <si>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</si>
  <si>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</si>
  <si>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</si>
  <si>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</si>
  <si>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</si>
  <si>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</si>
  <si>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</si>
  <si>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</si>
  <si>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</si>
  <si>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</si>
  <si>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</si>
  <si>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</si>
  <si>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</si>
  <si>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</si>
  <si>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</si>
  <si>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</si>
  <si>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</si>
  <si>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</si>
  <si>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</si>
  <si>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</si>
  <si>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</si>
  <si>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</si>
  <si>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</si>
  <si>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</si>
  <si>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</si>
  <si>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</si>
  <si>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</si>
  <si>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</si>
  <si>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</si>
  <si>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</si>
  <si>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</si>
  <si>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</si>
  <si>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</si>
  <si>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</si>
  <si>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</si>
  <si>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</si>
  <si>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</si>
  <si>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</si>
  <si>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</si>
  <si>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</si>
  <si>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</si>
  <si>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</si>
  <si>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</si>
  <si>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</si>
  <si>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</si>
  <si>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</si>
  <si>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</si>
  <si>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</si>
  <si>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</si>
  <si>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</si>
  <si>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</si>
  <si>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</si>
  <si>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</si>
  <si>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</si>
  <si>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</si>
  <si>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</si>
  <si>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</si>
  <si>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</si>
  <si>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</si>
  <si>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</si>
  <si>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</si>
  <si>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</si>
  <si>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</si>
  <si>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</si>
  <si>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</si>
  <si>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</si>
  <si>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</si>
  <si>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</si>
  <si>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</si>
  <si>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</si>
  <si>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</si>
  <si>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</si>
  <si>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</si>
  <si>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</si>
  <si>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</si>
  <si>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</si>
  <si>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</si>
  <si>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</si>
  <si>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</si>
  <si>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</si>
  <si>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</si>
  <si>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</si>
  <si>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</si>
  <si>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</si>
  <si>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</si>
  <si>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</si>
  <si>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</si>
  <si>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</si>
  <si>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</si>
  <si>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</si>
  <si>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</si>
  <si>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</si>
  <si>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</si>
  <si>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</si>
  <si>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</si>
  <si>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</si>
  <si>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</si>
  <si>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</si>
  <si>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</si>
  <si>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</si>
  <si>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</si>
  <si>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</si>
  <si>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</si>
  <si>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</si>
  <si>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</si>
  <si>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</si>
  <si>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</si>
  <si>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</si>
  <si>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</si>
  <si>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</si>
  <si>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</si>
  <si>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</si>
  <si>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</si>
  <si>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</si>
  <si>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</si>
  <si>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</si>
  <si>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</si>
  <si>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</si>
  <si>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</si>
  <si>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</si>
  <si>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</si>
  <si>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</si>
  <si>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</si>
  <si>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</si>
  <si>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</si>
  <si>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</si>
  <si>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</si>
  <si>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</si>
  <si>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</si>
  <si>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</si>
  <si>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</si>
  <si>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</si>
  <si>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</si>
  <si>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</si>
  <si>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</si>
  <si>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</si>
  <si>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</si>
  <si>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</si>
  <si>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</si>
  <si>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</si>
  <si>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</si>
  <si>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</si>
  <si>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</si>
  <si>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</si>
  <si>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</si>
  <si>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</si>
  <si>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</si>
  <si>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</si>
  <si>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</si>
  <si>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</si>
  <si>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</si>
  <si>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</si>
  <si>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</si>
  <si>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</si>
  <si>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</si>
  <si>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</si>
  <si>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</si>
  <si>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</si>
  <si>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</si>
  <si>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</si>
  <si>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</si>
  <si>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</si>
  <si>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</si>
  <si>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</si>
  <si>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</si>
  <si>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</si>
  <si>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</si>
  <si>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</si>
  <si>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</si>
  <si>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</si>
  <si>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</si>
  <si>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</si>
  <si>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</si>
  <si>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</si>
  <si>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</si>
  <si>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</si>
  <si>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</si>
  <si>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</si>
  <si>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</si>
  <si>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</si>
  <si>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</si>
  <si>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</si>
  <si>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</si>
  <si>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</si>
  <si>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</si>
  <si>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</si>
  <si>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</si>
  <si>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</si>
  <si>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</si>
  <si>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</si>
  <si>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</si>
  <si>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</si>
  <si>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</si>
  <si>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</si>
  <si>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</si>
  <si>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</si>
  <si>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</si>
  <si>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</si>
  <si>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</si>
  <si>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</si>
  <si>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</si>
  <si>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</si>
  <si>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</si>
  <si>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</si>
  <si>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</si>
  <si>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</si>
  <si>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</si>
  <si>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</si>
  <si>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</si>
  <si>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</si>
  <si>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</si>
  <si>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</si>
  <si>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</si>
  <si>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</si>
  <si>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</si>
  <si>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</si>
  <si>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</si>
  <si>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</si>
  <si>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</si>
  <si>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</si>
  <si>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</si>
  <si>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</si>
  <si>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</si>
  <si>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</si>
  <si>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</si>
  <si>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</si>
  <si>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</si>
  <si>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</si>
  <si>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</si>
  <si>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</si>
  <si>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</si>
  <si>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</si>
  <si>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</si>
  <si>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</si>
  <si>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</si>
  <si>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</si>
  <si>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</si>
  <si>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</si>
  <si>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</si>
  <si>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</si>
  <si>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</si>
  <si>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</si>
  <si>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</si>
  <si>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</si>
  <si>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</si>
  <si>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</si>
  <si>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</si>
  <si>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</si>
  <si>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</si>
  <si>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</si>
  <si>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</si>
  <si>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</si>
  <si>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</si>
  <si>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</si>
  <si>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</si>
  <si>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</si>
  <si>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</si>
  <si>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</si>
  <si>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</si>
  <si>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</si>
  <si>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</si>
  <si>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</si>
  <si>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</si>
  <si>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</si>
  <si>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</si>
  <si>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</si>
  <si>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</si>
  <si>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</si>
  <si>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</si>
  <si>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</si>
  <si>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</si>
  <si>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</si>
  <si>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</si>
  <si>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</si>
  <si>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</si>
  <si>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</si>
  <si>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</si>
  <si>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</si>
  <si>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</si>
  <si>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</si>
  <si>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</si>
  <si>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</si>
  <si>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</si>
  <si>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</si>
  <si>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</si>
  <si>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</si>
  <si>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</si>
  <si>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</si>
  <si>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</si>
  <si>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</si>
  <si>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</si>
  <si>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</si>
  <si>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</si>
  <si>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</si>
  <si>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</si>
  <si>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</si>
  <si>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</si>
  <si>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</si>
  <si>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</si>
  <si>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</si>
  <si>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</si>
  <si>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</si>
  <si>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</si>
  <si>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</si>
  <si>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</si>
  <si>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</si>
  <si>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</si>
  <si>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</si>
  <si>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</si>
  <si>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</si>
  <si>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</si>
  <si>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</si>
  <si>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</si>
  <si>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</si>
  <si>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</si>
  <si>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</si>
  <si>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</si>
  <si>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</si>
  <si>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</si>
  <si>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</si>
  <si>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</si>
  <si>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</si>
  <si>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</si>
  <si>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</si>
  <si>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</si>
  <si>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</si>
  <si>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</si>
  <si>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</si>
  <si>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</si>
  <si>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</si>
  <si>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</si>
  <si>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</si>
  <si>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</si>
  <si>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</si>
  <si>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</si>
  <si>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</si>
  <si>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</si>
  <si>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</si>
  <si>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</si>
  <si>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</si>
  <si>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</si>
  <si>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</si>
  <si>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</si>
  <si>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</si>
  <si>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</si>
  <si>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</si>
  <si>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</si>
  <si>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</si>
  <si>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</si>
  <si>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</si>
  <si>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</si>
  <si>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</si>
  <si>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</si>
  <si>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</si>
  <si>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</si>
  <si>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</si>
  <si>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</si>
  <si>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</si>
  <si>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</si>
  <si>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</si>
  <si>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</si>
  <si>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</si>
  <si>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</si>
  <si>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</si>
  <si>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</si>
  <si>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</si>
  <si>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</si>
  <si>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</si>
  <si>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</si>
  <si>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</si>
  <si>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</si>
  <si>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</si>
  <si>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</si>
  <si>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</si>
  <si>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</si>
  <si>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</si>
  <si>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</si>
  <si>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</si>
  <si>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</si>
  <si>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</si>
  <si>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</si>
  <si>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</si>
  <si>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</si>
  <si>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</si>
  <si>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</si>
  <si>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</si>
  <si>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</si>
  <si>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</si>
  <si>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</si>
  <si>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</si>
  <si>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</si>
  <si>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</si>
  <si>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</si>
  <si>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</si>
  <si>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</si>
  <si>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</si>
  <si>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</si>
  <si>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</si>
  <si>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</si>
  <si>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</si>
  <si>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</si>
  <si>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</si>
  <si>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</si>
  <si>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</si>
  <si>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</si>
  <si>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</si>
  <si>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</si>
  <si>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</si>
  <si>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</si>
  <si>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</si>
  <si>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</si>
  <si>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</si>
  <si>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</si>
  <si>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</si>
  <si>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</si>
  <si>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</si>
  <si>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</si>
  <si>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</si>
  <si>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</si>
  <si>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</si>
  <si>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</si>
  <si>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</si>
  <si>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</si>
  <si>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</si>
  <si>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</si>
  <si>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</si>
  <si>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</si>
  <si>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</si>
  <si>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</si>
  <si>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</si>
  <si>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</si>
  <si>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</si>
  <si>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</si>
  <si>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</si>
  <si>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</si>
  <si>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</si>
  <si>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</si>
  <si>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</si>
  <si>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</si>
  <si>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</si>
  <si>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</si>
  <si>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</si>
  <si>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</si>
  <si>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</si>
  <si>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</si>
  <si>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</si>
  <si>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</si>
  <si>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</si>
  <si>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</si>
  <si>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</si>
  <si>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</si>
  <si>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</si>
  <si>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</si>
  <si>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</si>
  <si>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</si>
  <si>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</si>
  <si>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</si>
  <si>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</si>
  <si>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</si>
  <si>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</si>
  <si>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</si>
  <si>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</si>
  <si>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</si>
  <si>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</si>
  <si>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</si>
  <si>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</si>
  <si>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</si>
  <si>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</si>
  <si>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</si>
  <si>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</si>
  <si>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</si>
  <si>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</si>
  <si>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</si>
  <si>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</si>
  <si>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</si>
  <si>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</si>
  <si>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</si>
  <si>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</si>
  <si>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</si>
  <si>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</si>
  <si>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</si>
  <si>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</si>
  <si>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</si>
  <si>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</si>
  <si>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</si>
  <si>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</si>
  <si>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</si>
  <si>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</si>
  <si>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</si>
  <si>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</si>
  <si>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</si>
  <si>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</si>
  <si>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</si>
  <si>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</si>
  <si>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</si>
  <si>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</si>
  <si>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</si>
  <si>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</si>
  <si>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</si>
  <si>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</si>
  <si>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</si>
  <si>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</si>
  <si>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</si>
  <si>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</si>
  <si>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</si>
  <si>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</si>
  <si>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</si>
  <si>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</si>
  <si>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</si>
  <si>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</si>
  <si>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</si>
  <si>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</si>
  <si>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</si>
  <si>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</si>
  <si>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</si>
  <si>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</si>
  <si>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</si>
  <si>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</si>
  <si>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</si>
  <si>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</si>
  <si>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</si>
  <si>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</si>
  <si>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</si>
  <si>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</si>
  <si>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</si>
  <si>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</si>
  <si>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</si>
  <si>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</si>
  <si>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</si>
  <si>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</si>
  <si>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</si>
  <si>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</si>
  <si>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</si>
  <si>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</si>
  <si>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</si>
  <si>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</si>
  <si>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</si>
  <si>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</si>
  <si>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</si>
  <si>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</si>
  <si>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</si>
  <si>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</si>
  <si>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</si>
  <si>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</si>
  <si>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</si>
  <si>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</si>
  <si>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</si>
  <si>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</si>
  <si>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</si>
  <si>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</si>
  <si>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</si>
  <si>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</si>
  <si>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</si>
  <si>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</si>
  <si>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</si>
  <si>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</si>
  <si>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</si>
  <si>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</si>
  <si>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</si>
  <si>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</si>
  <si>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</si>
  <si>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</si>
  <si>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</si>
  <si>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</si>
  <si>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</si>
  <si>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</si>
  <si>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</si>
  <si>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</si>
  <si>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</si>
  <si>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</si>
  <si>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</si>
  <si>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</si>
  <si>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</si>
  <si>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</si>
  <si>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</si>
  <si>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</si>
  <si>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</si>
  <si>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</si>
  <si>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</si>
  <si>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</si>
  <si>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</si>
  <si>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</si>
  <si>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</si>
  <si>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</si>
  <si>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</si>
  <si>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</si>
  <si>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</si>
  <si>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</si>
  <si>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</si>
  <si>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</si>
  <si>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</si>
  <si>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</si>
  <si>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</si>
  <si>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</si>
  <si>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</si>
  <si>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</si>
  <si>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</si>
  <si>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</si>
  <si>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</si>
  <si>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</si>
  <si>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</si>
  <si>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</si>
  <si>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</si>
  <si>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</si>
  <si>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</si>
  <si>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</si>
  <si>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</si>
  <si>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</si>
  <si>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</si>
  <si>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</si>
  <si>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</si>
  <si>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</si>
  <si>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</si>
  <si>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</si>
  <si>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</si>
  <si>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</si>
  <si>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</si>
  <si>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</si>
  <si>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</si>
  <si>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</si>
  <si>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</si>
  <si>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</si>
  <si>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</si>
  <si>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</si>
  <si>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</si>
  <si>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</si>
  <si>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</si>
  <si>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</si>
  <si>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</si>
  <si>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</si>
  <si>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</si>
  <si>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</si>
  <si>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</si>
  <si>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</si>
  <si>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</si>
  <si>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</si>
  <si>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</si>
  <si>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</si>
  <si>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</si>
  <si>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</si>
  <si>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</si>
  <si>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</si>
  <si>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</si>
  <si>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</si>
  <si>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</si>
  <si>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</si>
  <si>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</si>
  <si>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</si>
  <si>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</si>
  <si>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</si>
  <si>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</si>
  <si>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</si>
  <si>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</si>
  <si>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</si>
  <si>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</si>
  <si>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</si>
  <si>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</si>
  <si>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</si>
  <si>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</si>
  <si>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</si>
  <si>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</si>
  <si>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</si>
  <si>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</si>
  <si>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</si>
  <si>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</si>
  <si>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</si>
  <si>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</si>
  <si>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</si>
  <si>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</si>
  <si>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</si>
  <si>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</si>
  <si>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</si>
  <si>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</si>
  <si>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</si>
  <si>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</si>
  <si>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</si>
  <si>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</si>
  <si>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</si>
  <si>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</si>
  <si>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</si>
  <si>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</si>
  <si>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</si>
  <si>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</si>
  <si>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</si>
  <si>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</si>
  <si>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</si>
  <si>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</si>
  <si>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</si>
  <si>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</si>
  <si>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</si>
  <si>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</si>
  <si>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</si>
  <si>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</si>
  <si>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</si>
  <si>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</si>
  <si>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</si>
  <si>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</si>
  <si>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</si>
  <si>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</si>
  <si>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</si>
  <si>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</si>
  <si>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</si>
  <si>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</si>
  <si>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</si>
  <si>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</si>
  <si>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</si>
  <si>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</si>
  <si>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</si>
  <si>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</si>
  <si>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</si>
  <si>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</si>
  <si>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</si>
  <si>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</si>
  <si>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</si>
  <si>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</si>
  <si>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</si>
  <si>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</si>
  <si>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</si>
  <si>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</si>
  <si>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</si>
  <si>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</si>
  <si>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</si>
  <si>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</si>
  <si>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</si>
  <si>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</si>
  <si>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</si>
  <si>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</si>
  <si>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</si>
  <si>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</si>
  <si>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</si>
  <si>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</si>
  <si>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</si>
  <si>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</si>
  <si>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</si>
  <si>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</si>
  <si>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</si>
  <si>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</si>
  <si>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</si>
  <si>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</si>
  <si>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</si>
  <si>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</si>
  <si>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</si>
  <si>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</si>
  <si>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</si>
  <si>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</si>
  <si>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</si>
  <si>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</si>
  <si>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</si>
  <si>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</si>
  <si>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</si>
  <si>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</si>
  <si>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</si>
  <si>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</si>
  <si>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</si>
  <si>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</si>
  <si>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</si>
  <si>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</si>
  <si>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</si>
  <si>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</si>
  <si>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</si>
  <si>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</si>
  <si>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</si>
  <si>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</si>
  <si>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</si>
  <si>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</si>
  <si>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</si>
  <si>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</si>
  <si>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</si>
  <si>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</si>
  <si>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</si>
  <si>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</si>
  <si>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</si>
  <si>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</si>
  <si>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</si>
  <si>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</si>
  <si>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</si>
  <si>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</si>
  <si>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</si>
  <si>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</si>
  <si>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</si>
  <si>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</si>
  <si>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</si>
  <si>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</si>
  <si>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</si>
  <si>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</si>
  <si>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</si>
  <si>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</si>
  <si>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</si>
  <si>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</si>
  <si>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</si>
  <si>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</si>
  <si>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</si>
  <si>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</si>
  <si>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</si>
  <si>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</si>
  <si>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</si>
  <si>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</si>
  <si>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</si>
  <si>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</si>
  <si>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</si>
  <si>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</si>
  <si>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</si>
  <si>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</si>
  <si>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</si>
  <si>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</si>
  <si>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</si>
  <si>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</si>
  <si>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</si>
  <si>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</si>
  <si>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</si>
  <si>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</si>
  <si>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</si>
  <si>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</si>
  <si>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</si>
  <si>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</si>
  <si>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</si>
  <si>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</si>
  <si>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</si>
  <si>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</si>
  <si>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</si>
  <si>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</si>
  <si>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</si>
  <si>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</si>
  <si>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</si>
  <si>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</si>
  <si>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</si>
  <si>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</si>
  <si>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</si>
  <si>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</si>
  <si>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</si>
  <si>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</si>
  <si>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</si>
  <si>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</si>
  <si>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</si>
  <si>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</si>
  <si>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</si>
  <si>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</si>
  <si>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</si>
  <si>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</si>
  <si>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</si>
  <si>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</si>
  <si>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</si>
  <si>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</si>
  <si>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</si>
  <si>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</si>
  <si>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</si>
  <si>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</si>
  <si>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</si>
  <si>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</si>
  <si>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</si>
  <si>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</si>
  <si>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</si>
  <si>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</si>
  <si>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</si>
  <si>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</si>
  <si>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</si>
  <si>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</si>
  <si>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</si>
  <si>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</si>
  <si>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</si>
  <si>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</si>
  <si>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</si>
  <si>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</si>
  <si>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</si>
  <si>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</si>
  <si>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</si>
  <si>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</si>
  <si>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</si>
  <si>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</si>
  <si>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</si>
  <si>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</si>
  <si>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</si>
  <si>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</si>
  <si>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</si>
  <si>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</si>
  <si>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</si>
  <si>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</si>
  <si>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</si>
  <si>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</si>
  <si>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</si>
  <si>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</si>
  <si>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</si>
  <si>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</si>
  <si>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</si>
  <si>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</si>
  <si>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</si>
  <si>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</si>
  <si>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</si>
  <si>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</si>
  <si>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</si>
  <si>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</si>
  <si>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</si>
  <si>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</si>
  <si>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</si>
  <si>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</si>
  <si>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</si>
  <si>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</si>
  <si>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</si>
  <si>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</si>
  <si>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</si>
  <si>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</si>
  <si>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</si>
  <si>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</si>
  <si>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</si>
  <si>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</si>
  <si>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</si>
  <si>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</si>
  <si>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</si>
  <si>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</si>
  <si>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</si>
  <si>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</si>
  <si>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</si>
  <si>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</si>
  <si>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</si>
  <si>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</si>
  <si>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</si>
  <si>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</si>
  <si>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</si>
  <si>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</si>
  <si>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</si>
  <si>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</si>
  <si>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</si>
  <si>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</si>
  <si>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</si>
  <si>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</si>
  <si>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</si>
  <si>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</si>
  <si>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</si>
  <si>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</si>
  <si>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</si>
  <si>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</si>
  <si>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</si>
  <si>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</si>
  <si>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</si>
  <si>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</si>
  <si>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</si>
  <si>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</si>
  <si>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</si>
  <si>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</si>
  <si>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</si>
  <si>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</si>
  <si>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</si>
  <si>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</si>
  <si>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</si>
  <si>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</si>
  <si>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</si>
  <si>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</si>
  <si>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</si>
  <si>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</si>
  <si>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</si>
  <si>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</si>
  <si>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</si>
  <si>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</si>
  <si>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</si>
  <si>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</si>
  <si>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</si>
  <si>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</si>
  <si>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</si>
  <si>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</si>
  <si>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</si>
  <si>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</si>
  <si>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</si>
  <si>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</si>
  <si>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</si>
  <si>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</si>
  <si>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</si>
  <si>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</si>
  <si>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</si>
  <si>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</si>
  <si>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</si>
  <si>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</si>
  <si>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</si>
  <si>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</si>
  <si>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</si>
  <si>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</si>
  <si>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</si>
  <si>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</si>
  <si>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</si>
  <si>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</si>
  <si>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</si>
  <si>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</si>
  <si>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</si>
  <si>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</si>
  <si>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</si>
  <si>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</si>
  <si>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</si>
  <si>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</si>
  <si>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</si>
  <si>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</si>
  <si>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</si>
  <si>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</si>
  <si>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</si>
  <si>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</si>
  <si>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</si>
  <si>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</si>
  <si>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</si>
  <si>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</si>
  <si>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</si>
  <si>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</si>
  <si>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</si>
  <si>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</si>
  <si>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</si>
  <si>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</si>
  <si>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</si>
  <si>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</si>
  <si>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</si>
  <si>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</si>
  <si>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</si>
  <si>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</si>
  <si>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</si>
  <si>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</si>
  <si>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</si>
  <si>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</si>
  <si>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</si>
  <si>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</si>
  <si>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</si>
  <si>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</si>
  <si>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</si>
  <si>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</si>
  <si>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</si>
  <si>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</si>
  <si>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</si>
  <si>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</si>
  <si>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</si>
  <si>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</si>
  <si>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</si>
  <si>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</si>
  <si>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</si>
  <si>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</si>
  <si>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</si>
  <si>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</si>
  <si>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</si>
  <si>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</si>
  <si>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</si>
  <si>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</si>
  <si>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</si>
  <si>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</si>
  <si>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</si>
  <si>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</si>
  <si>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</si>
  <si>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</si>
  <si>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</si>
  <si>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</si>
  <si>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</si>
  <si>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</si>
  <si>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</si>
  <si>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</si>
  <si>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</si>
  <si>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</si>
  <si>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</si>
  <si>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</si>
  <si>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</si>
  <si>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</si>
  <si>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</si>
  <si>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</si>
  <si>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</si>
  <si>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</si>
  <si>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</si>
  <si>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</si>
  <si>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</si>
  <si>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</si>
  <si>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</si>
  <si>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</si>
  <si>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</si>
  <si>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</si>
  <si>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</si>
  <si>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</si>
  <si>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</si>
  <si>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</si>
  <si>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</si>
  <si>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</si>
  <si>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</si>
  <si>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</si>
  <si>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</si>
  <si>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</si>
  <si>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</si>
  <si>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</si>
  <si>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</si>
  <si>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</si>
  <si>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</si>
  <si>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</si>
  <si>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</si>
  <si>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</si>
  <si>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</si>
  <si>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</si>
  <si>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</si>
  <si>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</si>
  <si>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</si>
  <si>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</si>
  <si>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</si>
  <si>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</si>
  <si>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</si>
  <si>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</si>
  <si>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</si>
  <si>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</si>
  <si>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</si>
  <si>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</si>
  <si>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</si>
  <si>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</si>
  <si>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</si>
  <si>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</si>
  <si>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</si>
  <si>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</si>
  <si>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</si>
  <si>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</si>
  <si>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</si>
  <si>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</si>
  <si>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</si>
  <si>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</si>
  <si>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</si>
  <si>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</si>
  <si>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</si>
  <si>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</si>
  <si>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</si>
  <si>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</si>
  <si>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</si>
  <si>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</si>
  <si>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</si>
  <si>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</si>
  <si>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</si>
  <si>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</si>
  <si>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</si>
  <si>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</si>
  <si>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</si>
  <si>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</si>
  <si>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</si>
  <si>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</si>
  <si>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</si>
  <si>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</si>
  <si>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</si>
  <si>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</si>
  <si>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</si>
  <si>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</si>
  <si>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</si>
  <si>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</si>
  <si>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</si>
  <si>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</si>
  <si>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</si>
  <si>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</si>
  <si>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</si>
  <si>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</si>
  <si>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</si>
  <si>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</si>
  <si>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</si>
  <si>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</si>
  <si>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</si>
  <si>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</si>
  <si>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</si>
  <si>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</si>
  <si>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</si>
  <si>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</si>
  <si>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</si>
  <si>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</si>
  <si>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</si>
  <si>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</si>
  <si>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</si>
  <si>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</si>
  <si>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</si>
  <si>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</si>
  <si>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</si>
  <si>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</si>
  <si>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</si>
  <si>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</si>
  <si>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</si>
  <si>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</si>
  <si>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</si>
  <si>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</si>
  <si>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</si>
  <si>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</si>
  <si>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</si>
  <si>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</si>
  <si>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</si>
  <si>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</si>
  <si>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</si>
  <si>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</si>
  <si>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</si>
  <si>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</si>
  <si>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</si>
  <si>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</si>
  <si>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</si>
  <si>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</si>
  <si>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</si>
  <si>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</si>
  <si>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</si>
  <si>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</si>
  <si>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</si>
  <si>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</si>
  <si>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</si>
  <si>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</si>
  <si>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</si>
  <si>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</si>
  <si>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</si>
  <si>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</si>
  <si>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</si>
  <si>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</si>
  <si>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</si>
  <si>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</si>
  <si>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</si>
  <si>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</si>
  <si>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</si>
  <si>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</si>
  <si>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</si>
  <si>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</si>
  <si>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</si>
  <si>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</si>
  <si>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</si>
  <si>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</si>
  <si>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</si>
  <si>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</si>
  <si>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</si>
  <si>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</si>
  <si>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</si>
  <si>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</si>
  <si>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</si>
  <si>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</si>
  <si>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</si>
  <si>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</si>
  <si>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</si>
  <si>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</si>
  <si>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</si>
  <si>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</si>
  <si>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</si>
  <si>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</si>
  <si>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</si>
  <si>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</si>
  <si>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</si>
  <si>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</si>
  <si>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</si>
  <si>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</si>
  <si>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</si>
  <si>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</si>
  <si>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</si>
  <si>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</si>
  <si>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</si>
  <si>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</si>
  <si>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</si>
  <si>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</si>
  <si>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</si>
  <si>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</si>
  <si>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</si>
  <si>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</si>
  <si>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</si>
  <si>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</si>
  <si>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</si>
  <si>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</si>
  <si>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</si>
  <si>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</si>
  <si>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</si>
  <si>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</si>
  <si>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</si>
  <si>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</si>
  <si>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</si>
  <si>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</si>
  <si>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</si>
  <si>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</si>
  <si>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</si>
  <si>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</si>
  <si>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</si>
  <si>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</si>
  <si>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</si>
  <si>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</si>
  <si>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</si>
  <si>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</si>
  <si>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</si>
  <si>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</si>
  <si>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</si>
  <si>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</si>
  <si>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</si>
  <si>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</si>
  <si>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</si>
  <si>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</si>
  <si>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</si>
  <si>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</si>
  <si>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</si>
  <si>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</si>
  <si>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</si>
  <si>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</si>
  <si>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</si>
  <si>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</si>
  <si>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</si>
  <si>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</si>
  <si>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</si>
  <si>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</si>
  <si>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</si>
  <si>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</si>
  <si>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</si>
  <si>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</si>
  <si>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</si>
  <si>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</si>
  <si>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</si>
  <si>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</si>
  <si>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</si>
  <si>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</si>
  <si>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</si>
  <si>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</si>
  <si>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</si>
  <si>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</si>
  <si>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</si>
  <si>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</si>
  <si>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</si>
  <si>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</si>
  <si>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</si>
  <si>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</si>
  <si>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</si>
  <si>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</si>
  <si>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</si>
  <si>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</si>
  <si>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</si>
  <si>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</si>
  <si>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</si>
  <si>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</si>
  <si>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</si>
  <si>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</si>
  <si>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</si>
  <si>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</si>
  <si>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</si>
  <si>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</si>
  <si>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</si>
  <si>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</si>
  <si>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</si>
  <si>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</si>
  <si>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</si>
  <si>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</si>
  <si>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</si>
  <si>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</si>
  <si>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</si>
  <si>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</si>
  <si>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</si>
  <si>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</si>
  <si>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</si>
  <si>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</si>
  <si>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</si>
  <si>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</si>
  <si>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</si>
  <si>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</si>
  <si>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</si>
  <si>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</si>
  <si>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</si>
  <si>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</si>
  <si>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</si>
  <si>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</si>
  <si>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</si>
  <si>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</si>
  <si>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</si>
  <si>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</si>
  <si>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</si>
  <si>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</si>
  <si>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</si>
  <si>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</si>
  <si>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</si>
  <si>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</si>
  <si>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</si>
  <si>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</si>
  <si>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</si>
  <si>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</si>
  <si>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</si>
  <si>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</si>
  <si>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</si>
  <si>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</si>
  <si>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</si>
  <si>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</si>
  <si>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</si>
  <si>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</si>
  <si>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</si>
  <si>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</si>
  <si>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</si>
  <si>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</si>
  <si>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</si>
  <si>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</si>
  <si>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</si>
  <si>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</si>
  <si>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</si>
  <si>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</si>
  <si>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</si>
  <si>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</si>
  <si>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</si>
  <si>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</si>
  <si>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</si>
  <si>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</si>
  <si>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</si>
  <si>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</si>
  <si>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</si>
  <si>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</si>
  <si>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</si>
  <si>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</si>
  <si>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</si>
  <si>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</si>
  <si>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</si>
  <si>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</si>
  <si>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</si>
  <si>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</si>
  <si>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</si>
  <si>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</si>
  <si>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</si>
  <si>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</si>
  <si>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</si>
  <si>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</si>
  <si>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</si>
  <si>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</si>
  <si>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</si>
  <si>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</si>
  <si>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</si>
  <si>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</si>
  <si>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</si>
  <si>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</si>
  <si>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</si>
  <si>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</si>
  <si>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</si>
  <si>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</si>
  <si>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</si>
  <si>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</si>
  <si>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</si>
  <si>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</si>
  <si>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</si>
  <si>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</si>
  <si>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</si>
  <si>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</si>
  <si>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</si>
  <si>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</si>
  <si>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</si>
  <si>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</si>
  <si>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</si>
  <si>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</si>
  <si>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</si>
  <si>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</si>
  <si>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</si>
  <si>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</si>
  <si>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</si>
  <si>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</si>
  <si>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</si>
  <si>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</si>
  <si>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</si>
  <si>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</si>
  <si>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</si>
  <si>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</si>
  <si>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</si>
  <si>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</si>
  <si>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</si>
  <si>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</si>
  <si>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</si>
  <si>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</si>
  <si>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</si>
  <si>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</si>
  <si>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</si>
  <si>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</si>
  <si>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</si>
  <si>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</si>
  <si>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</si>
  <si>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</si>
  <si>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</si>
  <si>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</si>
  <si>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</si>
  <si>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</si>
  <si>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</si>
  <si>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</si>
  <si>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</si>
  <si>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</si>
  <si>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</si>
  <si>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</si>
  <si>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</si>
  <si>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</si>
  <si>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</si>
  <si>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</si>
  <si>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</si>
  <si>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</si>
  <si>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</si>
  <si>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</si>
  <si>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</si>
  <si>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</si>
  <si>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</si>
  <si>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</si>
  <si>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</si>
  <si>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</si>
  <si>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</si>
  <si>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</si>
  <si>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</si>
  <si>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</si>
  <si>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</si>
  <si>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</si>
  <si>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</si>
  <si>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</si>
  <si>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</si>
  <si>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</si>
  <si>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</si>
  <si>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</si>
  <si>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</si>
  <si>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</si>
  <si>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</si>
  <si>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</si>
  <si>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</si>
  <si>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</si>
  <si>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</si>
  <si>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</si>
  <si>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</si>
  <si>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</si>
  <si>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</si>
  <si>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</si>
  <si>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</si>
  <si>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</si>
  <si>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</si>
  <si>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</si>
  <si>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</si>
  <si>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</si>
  <si>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</si>
  <si>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</si>
  <si>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</si>
  <si>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</si>
  <si>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</si>
  <si>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</si>
  <si>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</si>
  <si>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</si>
  <si>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</si>
  <si>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</si>
  <si>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</si>
  <si>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</si>
  <si>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</si>
  <si>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</si>
  <si>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</si>
  <si>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</si>
  <si>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</si>
  <si>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</si>
  <si>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</si>
  <si>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</si>
  <si>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</si>
  <si>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</si>
  <si>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</si>
  <si>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</si>
  <si>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</si>
  <si>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</si>
  <si>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</si>
  <si>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</si>
  <si>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</si>
  <si>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</si>
  <si>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</si>
  <si>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</si>
  <si>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</si>
  <si>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</si>
  <si>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</si>
  <si>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</si>
  <si>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</si>
  <si>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</si>
  <si>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</si>
  <si>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</si>
  <si>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</si>
  <si>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</si>
  <si>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</si>
  <si>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</si>
  <si>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</si>
  <si>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</si>
  <si>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</si>
  <si>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</si>
  <si>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</si>
  <si>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</si>
  <si>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</si>
  <si>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</si>
  <si>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</si>
  <si>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</si>
  <si>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</si>
  <si>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</si>
  <si>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</si>
  <si>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</si>
  <si>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</si>
  <si>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</si>
  <si>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</si>
  <si>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</si>
  <si>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</si>
  <si>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</si>
  <si>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</si>
  <si>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</si>
  <si>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</si>
  <si>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</si>
  <si>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</si>
  <si>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</si>
  <si>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</si>
  <si>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</si>
  <si>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</si>
  <si>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</si>
  <si>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</si>
  <si>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</si>
  <si>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</si>
  <si>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</si>
  <si>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</si>
  <si>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</si>
  <si>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</si>
  <si>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</si>
  <si>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</si>
  <si>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</si>
  <si>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</si>
  <si>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</si>
  <si>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</si>
  <si>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</si>
  <si>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</si>
  <si>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</si>
  <si>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</si>
  <si>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</si>
  <si>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</si>
  <si>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</si>
  <si>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</si>
  <si>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</si>
  <si>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</si>
  <si>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</si>
  <si>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</si>
  <si>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</si>
  <si>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</si>
  <si>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</si>
  <si>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</si>
  <si>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</si>
  <si>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</si>
  <si>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</si>
  <si>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</si>
  <si>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</si>
  <si>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</si>
  <si>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</si>
  <si>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</si>
  <si>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</si>
  <si>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</si>
  <si>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</si>
  <si>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</si>
  <si>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</si>
  <si>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</si>
  <si>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</si>
  <si>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</si>
  <si>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</si>
  <si>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</si>
  <si>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</si>
  <si>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</si>
  <si>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</si>
  <si>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</si>
  <si>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</si>
  <si>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</si>
  <si>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</si>
  <si>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</si>
  <si>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</si>
  <si>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</si>
  <si>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</si>
  <si>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</si>
  <si>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</si>
  <si>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</si>
  <si>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</si>
  <si>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</si>
  <si>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</si>
  <si>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</si>
  <si>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</si>
  <si>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</si>
  <si>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</si>
  <si>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</si>
  <si>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</si>
  <si>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</si>
  <si>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</si>
  <si>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</si>
  <si>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</si>
  <si>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</si>
  <si>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</si>
  <si>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</si>
  <si>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</si>
  <si>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</si>
  <si>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</si>
  <si>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</si>
  <si>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</si>
  <si>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</si>
  <si>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</si>
  <si>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</si>
  <si>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</si>
  <si>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</si>
  <si>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</si>
  <si>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</si>
  <si>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</si>
  <si>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</si>
  <si>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</si>
  <si>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</si>
  <si>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</si>
  <si>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</si>
  <si>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</si>
  <si>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</si>
  <si>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</si>
  <si>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</si>
  <si>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</si>
  <si>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</si>
  <si>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</si>
  <si>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</si>
  <si>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</si>
  <si>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</si>
  <si>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</si>
  <si>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</si>
  <si>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</si>
  <si>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</si>
  <si>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</si>
  <si>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</si>
  <si>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</si>
  <si>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</si>
  <si>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</si>
  <si>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</si>
  <si>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</si>
  <si>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</si>
  <si>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</si>
  <si>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</si>
  <si>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</si>
  <si>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</si>
  <si>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</si>
  <si>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</si>
  <si>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</si>
  <si>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</si>
  <si>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</si>
  <si>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</si>
  <si>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</si>
  <si>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</si>
  <si>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</si>
  <si>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</si>
  <si>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</si>
  <si>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</si>
  <si>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</si>
  <si>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</si>
  <si>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</si>
  <si>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</si>
  <si>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</si>
  <si>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</si>
  <si>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</si>
  <si>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</si>
  <si>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</si>
  <si>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</si>
  <si>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</si>
  <si>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</si>
  <si>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</si>
  <si>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</si>
  <si>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</si>
  <si>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</si>
  <si>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</si>
  <si>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</si>
  <si>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</si>
  <si>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</si>
  <si>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</si>
  <si>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</si>
  <si>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</si>
  <si>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</si>
  <si>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</si>
  <si>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</si>
  <si>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</si>
  <si>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</si>
  <si>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</si>
  <si>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</si>
  <si>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</si>
  <si>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</si>
  <si>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</si>
  <si>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</si>
  <si>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</si>
  <si>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</si>
  <si>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</si>
  <si>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</si>
  <si>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</si>
  <si>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</si>
  <si>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</si>
  <si>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</si>
  <si>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</si>
  <si>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</si>
  <si>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</si>
  <si>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</si>
  <si>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</si>
  <si>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</si>
  <si>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</si>
  <si>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</si>
  <si>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</si>
  <si>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</si>
  <si>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</si>
  <si>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</si>
  <si>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</si>
  <si>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</si>
  <si>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</si>
  <si>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</si>
  <si>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</si>
  <si>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</si>
  <si>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</si>
  <si>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</si>
  <si>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</si>
  <si>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</si>
  <si>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</si>
  <si>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</si>
  <si>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</si>
  <si>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</si>
  <si>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</si>
  <si>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</si>
  <si>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</si>
  <si>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</si>
  <si>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</si>
  <si>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</si>
  <si>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</si>
  <si>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</si>
  <si>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</si>
  <si>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</si>
  <si>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</si>
  <si>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</si>
  <si>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</si>
  <si>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</si>
  <si>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</si>
  <si>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</si>
  <si>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</si>
  <si>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</si>
  <si>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</si>
  <si>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</si>
  <si>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</si>
  <si>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</si>
  <si>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</si>
  <si>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</si>
  <si>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</si>
  <si>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</si>
  <si>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</si>
  <si>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</si>
  <si>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</si>
  <si>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</si>
  <si>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</si>
  <si>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</si>
  <si>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</si>
  <si>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</si>
  <si>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</si>
  <si>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</si>
  <si>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</si>
  <si>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</si>
  <si>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</si>
  <si>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</si>
  <si>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</si>
  <si>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</si>
  <si>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</si>
  <si>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</si>
  <si>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</si>
  <si>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</si>
  <si>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</si>
  <si>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</si>
  <si>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</si>
  <si>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</si>
  <si>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</si>
  <si>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</si>
  <si>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</si>
  <si>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</si>
  <si>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</si>
  <si>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</si>
  <si>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</si>
  <si>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</si>
  <si>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</si>
  <si>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</si>
  <si>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</si>
  <si>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</si>
  <si>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</si>
  <si>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</si>
  <si>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</si>
  <si>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</si>
  <si>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</si>
  <si>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</si>
  <si>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</si>
  <si>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</si>
  <si>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</si>
  <si>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</si>
  <si>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</si>
  <si>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</si>
  <si>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</si>
  <si>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</si>
  <si>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</si>
  <si>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</si>
  <si>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</si>
  <si>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</si>
  <si>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</si>
  <si>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</si>
  <si>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</si>
  <si>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</si>
  <si>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</si>
  <si>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</si>
  <si>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</si>
  <si>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</si>
  <si>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</si>
  <si>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</si>
  <si>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</si>
  <si>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</si>
  <si>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</si>
  <si>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</si>
  <si>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</si>
  <si>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</si>
  <si>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</si>
  <si>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</si>
  <si>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</si>
  <si>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</si>
  <si>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</si>
  <si>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</si>
  <si>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</si>
  <si>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</si>
  <si>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</si>
  <si>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</si>
  <si>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</si>
  <si>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</si>
  <si>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</si>
  <si>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</si>
  <si>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</si>
  <si>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</si>
  <si>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</si>
  <si>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</si>
  <si>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</si>
  <si>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</si>
  <si>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</si>
  <si>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</si>
  <si>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</si>
  <si>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</si>
  <si>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</si>
  <si>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</si>
  <si>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</si>
  <si>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</si>
  <si>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</si>
  <si>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</si>
  <si>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</si>
  <si>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</si>
  <si>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</si>
  <si>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</si>
  <si>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</si>
  <si>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</si>
  <si>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</si>
  <si>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</si>
  <si>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</si>
  <si>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</si>
  <si>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</si>
  <si>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</si>
  <si>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</si>
  <si>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</si>
  <si>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</si>
  <si>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</si>
  <si>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</si>
  <si>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</si>
  <si>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</si>
  <si>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</si>
  <si>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</si>
  <si>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</si>
  <si>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</si>
  <si>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</si>
  <si>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</si>
  <si>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</si>
  <si>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</si>
  <si>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</si>
  <si>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</si>
  <si>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</si>
  <si>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</si>
  <si>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</si>
  <si>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</si>
  <si>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</si>
  <si>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</si>
  <si>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</si>
  <si>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</si>
  <si>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</si>
  <si>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</si>
  <si>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</si>
  <si>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</si>
  <si>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</si>
  <si>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</si>
  <si>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</si>
  <si>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</si>
  <si>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</si>
  <si>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</si>
  <si>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</si>
  <si>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</si>
  <si>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</si>
  <si>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</si>
  <si>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</si>
  <si>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</si>
  <si>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</si>
  <si>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</si>
  <si>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</si>
  <si>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</si>
  <si>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</si>
  <si>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</si>
  <si>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</si>
  <si>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</si>
  <si>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</si>
  <si>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</si>
  <si>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</si>
  <si>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</si>
  <si>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</si>
  <si>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</si>
  <si>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</si>
  <si>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</si>
  <si>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</si>
  <si>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</si>
  <si>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</si>
  <si>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</si>
  <si>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</si>
  <si>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</si>
  <si>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</si>
  <si>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</si>
  <si>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</si>
  <si>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</si>
  <si>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</si>
  <si>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</si>
  <si>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</si>
  <si>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</si>
  <si>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</si>
  <si>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</si>
  <si>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</si>
  <si>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</si>
  <si>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</si>
  <si>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</si>
  <si>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</si>
  <si>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</si>
  <si>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</si>
  <si>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</si>
  <si>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</si>
  <si>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</si>
  <si>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</si>
  <si>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</si>
  <si>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</si>
  <si>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</si>
  <si>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</si>
  <si>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</si>
  <si>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</si>
  <si>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</si>
  <si>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</si>
  <si>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</si>
  <si>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</si>
  <si>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</si>
  <si>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</si>
  <si>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</si>
  <si>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</si>
  <si>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</si>
  <si>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</si>
  <si>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</si>
  <si>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</si>
  <si>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</si>
  <si>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</si>
  <si>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</si>
  <si>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</si>
  <si>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</si>
  <si>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</si>
  <si>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</si>
  <si>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</si>
  <si>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</si>
  <si>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</si>
  <si>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</si>
  <si>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</si>
  <si>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</si>
  <si>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</si>
  <si>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</si>
  <si>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</si>
  <si>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</si>
  <si>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</si>
  <si>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</si>
  <si>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</si>
  <si>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</si>
  <si>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</si>
  <si>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</si>
  <si>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</si>
  <si>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</si>
  <si>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</si>
  <si>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</si>
  <si>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</si>
  <si>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</si>
  <si>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</si>
  <si>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</si>
  <si>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</si>
  <si>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</si>
  <si>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</si>
  <si>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</si>
  <si>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</si>
  <si>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</si>
  <si>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</si>
  <si>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</si>
  <si>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</si>
  <si>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</si>
  <si>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</si>
  <si>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</si>
  <si>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</si>
  <si>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</si>
  <si>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</si>
  <si>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</si>
  <si>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</si>
  <si>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</si>
  <si>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</si>
  <si>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</si>
  <si>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</si>
  <si>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</si>
  <si>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</si>
  <si>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</si>
  <si>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</si>
  <si>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</si>
  <si>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</si>
  <si>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</si>
  <si>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</si>
  <si>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</si>
  <si>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</si>
  <si>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</si>
  <si>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</si>
  <si>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</si>
  <si>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</si>
  <si>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</si>
  <si>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</si>
  <si>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</si>
  <si>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</si>
  <si>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</si>
  <si>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</si>
  <si>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</si>
  <si>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</si>
  <si>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</si>
  <si>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</si>
  <si>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</si>
  <si>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</si>
  <si>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</si>
  <si>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</si>
  <si>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</si>
  <si>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</si>
  <si>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</si>
  <si>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</si>
  <si>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</si>
  <si>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</si>
  <si>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</si>
  <si>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</si>
  <si>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</si>
  <si>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</si>
  <si>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</si>
  <si>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</si>
  <si>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</si>
  <si>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</si>
  <si>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</si>
  <si>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</si>
  <si>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</si>
  <si>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</si>
  <si>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</si>
  <si>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</si>
  <si>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</si>
  <si>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</si>
  <si>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</si>
  <si>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</si>
  <si>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</si>
  <si>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</si>
  <si>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</si>
  <si>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</si>
  <si>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</si>
  <si>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</si>
  <si>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</si>
  <si>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</si>
  <si>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</si>
  <si>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</si>
  <si>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</si>
  <si>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</si>
  <si>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</si>
  <si>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</si>
  <si>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</si>
  <si>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</si>
  <si>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</si>
  <si>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</si>
  <si>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</si>
  <si>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</si>
  <si>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</si>
  <si>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</si>
  <si>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</si>
  <si>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</si>
  <si>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</si>
  <si>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</si>
  <si>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</si>
  <si>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</si>
  <si>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</si>
  <si>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</si>
  <si>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</si>
  <si>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</si>
  <si>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</si>
  <si>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</si>
  <si>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</si>
  <si>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</si>
  <si>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</si>
  <si>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</si>
  <si>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</si>
  <si>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</si>
  <si>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</si>
  <si>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</si>
  <si>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</si>
  <si>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</si>
  <si>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</si>
  <si>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</si>
  <si>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</si>
  <si>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</si>
  <si>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</si>
  <si>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</si>
  <si>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</si>
  <si>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</si>
  <si>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</si>
  <si>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</si>
  <si>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</si>
  <si>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</si>
  <si>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</si>
  <si>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</si>
  <si>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</si>
  <si>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</si>
  <si>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</si>
  <si>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</si>
  <si>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</si>
  <si>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</si>
  <si>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</si>
  <si>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</si>
  <si>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</si>
  <si>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</si>
  <si>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</si>
  <si>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</si>
  <si>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</si>
  <si>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</si>
  <si>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</si>
  <si>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</si>
  <si>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</si>
  <si>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</si>
  <si>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</si>
  <si>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</si>
  <si>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</si>
  <si>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</si>
  <si>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</si>
  <si>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</si>
  <si>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</si>
  <si>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</si>
  <si>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</si>
  <si>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</si>
  <si>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</si>
  <si>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</si>
  <si>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</si>
  <si>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</si>
  <si>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</si>
  <si>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</si>
  <si>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</si>
  <si>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</si>
  <si>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</si>
  <si>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</si>
  <si>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</si>
  <si>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</si>
  <si>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</si>
  <si>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</si>
  <si>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</si>
  <si>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</si>
  <si>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</si>
  <si>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</si>
  <si>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</si>
  <si>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</si>
  <si>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</si>
  <si>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</si>
  <si>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</si>
  <si>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</si>
  <si>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</si>
  <si>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</si>
  <si>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</si>
  <si>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</si>
  <si>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</si>
  <si>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</si>
  <si>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</si>
  <si>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</si>
  <si>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</si>
  <si>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</si>
  <si>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</si>
  <si>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</si>
  <si>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</si>
  <si>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</si>
  <si>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</si>
  <si>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</si>
  <si>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</si>
  <si>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</si>
  <si>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</si>
  <si>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</si>
  <si>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</si>
  <si>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</si>
  <si>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</si>
  <si>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</si>
  <si>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</si>
  <si>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</si>
  <si>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</si>
  <si>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</si>
  <si>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</si>
  <si>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</si>
  <si>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</si>
  <si>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</si>
  <si>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</si>
  <si>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</si>
  <si>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</si>
  <si>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</si>
  <si>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</si>
  <si>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</si>
  <si>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</si>
  <si>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</si>
  <si>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</si>
  <si>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</si>
  <si>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</si>
  <si>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</si>
  <si>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</si>
  <si>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</si>
  <si>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</si>
  <si>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</si>
  <si>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</si>
  <si>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</si>
  <si>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</si>
  <si>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</si>
  <si>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</si>
  <si>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</si>
  <si>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</si>
  <si>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</si>
  <si>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</si>
  <si>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</si>
  <si>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</si>
  <si>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</si>
  <si>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</si>
  <si>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</si>
  <si>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</si>
  <si>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</si>
  <si>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</si>
  <si>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</si>
  <si>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</si>
  <si>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</si>
  <si>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</si>
  <si>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</si>
  <si>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</si>
  <si>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</si>
  <si>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</si>
  <si>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</si>
  <si>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</si>
  <si>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</si>
  <si>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</si>
  <si>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</si>
  <si>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</si>
  <si>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</si>
  <si>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</si>
  <si>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</si>
  <si>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</si>
  <si>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</si>
  <si>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</si>
  <si>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</si>
  <si>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</si>
  <si>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</si>
  <si>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</si>
  <si>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</si>
  <si>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</si>
  <si>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</si>
  <si>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</si>
  <si>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</si>
  <si>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</si>
  <si>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</si>
  <si>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</si>
  <si>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</si>
  <si>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</si>
  <si>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</si>
  <si>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</si>
  <si>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</si>
  <si>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</si>
  <si>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</si>
  <si>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</si>
  <si>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</si>
  <si>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</si>
  <si>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</si>
  <si>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</si>
  <si>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</si>
  <si>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</si>
  <si>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</si>
  <si>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</si>
  <si>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</si>
  <si>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</si>
  <si>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</si>
  <si>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</si>
  <si>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</si>
  <si>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</si>
  <si>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</si>
  <si>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</si>
  <si>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</si>
  <si>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</si>
  <si>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</si>
  <si>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</si>
  <si>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</si>
  <si>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</si>
  <si>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</si>
  <si>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</si>
  <si>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</si>
  <si>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</si>
  <si>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</si>
  <si>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</si>
  <si>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</si>
  <si>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</si>
  <si>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</si>
  <si>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</si>
  <si>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</si>
  <si>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</si>
  <si>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</si>
  <si>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</si>
  <si>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</si>
  <si>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</si>
  <si>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</si>
  <si>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</si>
  <si>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</si>
  <si>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</si>
  <si>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</si>
  <si>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</si>
  <si>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</si>
  <si>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</si>
  <si>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</si>
  <si>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</si>
  <si>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</si>
  <si>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</si>
  <si>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</si>
  <si>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</si>
  <si>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</si>
  <si>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</si>
  <si>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</si>
  <si>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</si>
  <si>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</si>
  <si>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</si>
  <si>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</si>
  <si>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</si>
  <si>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</si>
  <si>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</si>
  <si>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</si>
  <si>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</si>
  <si>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</si>
  <si>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</si>
  <si>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</si>
  <si>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</si>
  <si>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</si>
  <si>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</si>
  <si>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</si>
  <si>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</si>
  <si>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</si>
  <si>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</si>
  <si>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</si>
  <si>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</si>
  <si>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</si>
  <si>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</si>
  <si>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</si>
  <si>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</si>
  <si>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</si>
  <si>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</si>
  <si>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</si>
  <si>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</si>
  <si>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</si>
  <si>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</si>
  <si>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</si>
  <si>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</si>
  <si>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</si>
  <si>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</si>
  <si>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</si>
  <si>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</si>
  <si>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</si>
  <si>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</si>
  <si>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</si>
  <si>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</si>
  <si>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</si>
  <si>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</si>
  <si>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</si>
  <si>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</si>
  <si>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</si>
  <si>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</si>
  <si>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</si>
  <si>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</si>
  <si>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</si>
  <si>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</si>
  <si>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</si>
  <si>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</si>
  <si>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</si>
  <si>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</si>
  <si>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</si>
  <si>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</si>
  <si>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</si>
  <si>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</si>
  <si>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</si>
  <si>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</si>
  <si>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</si>
  <si>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</si>
  <si>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</si>
  <si>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</si>
  <si>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</si>
  <si>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</si>
  <si>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</si>
  <si>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</si>
  <si>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</si>
  <si>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</si>
  <si>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</si>
  <si>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</si>
  <si>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</si>
  <si>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</si>
  <si>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</si>
  <si>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</si>
  <si>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</si>
  <si>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</si>
  <si>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</si>
  <si>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</si>
  <si>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</si>
  <si>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</si>
  <si>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</si>
  <si>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</si>
  <si>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</si>
  <si>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</si>
  <si>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</si>
  <si>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</si>
  <si>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</si>
  <si>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</si>
  <si>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</si>
  <si>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</si>
  <si>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</si>
  <si>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</si>
  <si>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</si>
  <si>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</si>
  <si>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</si>
  <si>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</si>
  <si>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</si>
  <si>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</si>
  <si>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</si>
  <si>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</si>
  <si>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</si>
  <si>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</si>
  <si>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</si>
  <si>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</si>
  <si>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</si>
  <si>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</si>
  <si>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</si>
  <si>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</si>
  <si>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</si>
  <si>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</si>
  <si>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</si>
  <si>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</si>
  <si>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</si>
  <si>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</si>
  <si>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</si>
  <si>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</si>
  <si>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</si>
  <si>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</si>
  <si>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</si>
  <si>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</si>
  <si>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</si>
  <si>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</si>
  <si>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</si>
  <si>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</si>
  <si>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</si>
  <si>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</si>
  <si>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</si>
  <si>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</si>
  <si>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</si>
  <si>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</si>
  <si>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</si>
  <si>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</si>
  <si>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</si>
  <si>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</si>
  <si>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</si>
  <si>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</si>
  <si>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</si>
  <si>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</si>
  <si>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</si>
  <si>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</si>
  <si>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</si>
  <si>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</si>
  <si>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</si>
  <si>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</si>
  <si>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</si>
  <si>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</si>
  <si>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</si>
  <si>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</si>
  <si>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</si>
  <si>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</si>
  <si>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</si>
  <si>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</si>
  <si>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</si>
  <si>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</si>
  <si>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</si>
  <si>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</si>
  <si>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</si>
  <si>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</si>
  <si>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</si>
  <si>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</si>
  <si>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</si>
  <si>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</si>
  <si>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</si>
  <si>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</si>
  <si>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</si>
  <si>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</si>
  <si>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</si>
  <si>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</si>
  <si>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</si>
  <si>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</si>
  <si>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</si>
  <si>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</si>
  <si>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</si>
  <si>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</si>
  <si>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</si>
  <si>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</si>
  <si>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</si>
  <si>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</si>
  <si>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</si>
  <si>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</si>
  <si>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</si>
  <si>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</si>
  <si>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</si>
  <si>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</si>
  <si>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</si>
  <si>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</si>
  <si>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</si>
  <si>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</si>
  <si>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</si>
  <si>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</si>
  <si>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</si>
  <si>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</si>
  <si>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</si>
  <si>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</si>
  <si>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</si>
  <si>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</si>
  <si>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</si>
  <si>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</si>
  <si>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</si>
  <si>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</si>
  <si>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</si>
  <si>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</si>
  <si>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</si>
  <si>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</si>
  <si>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</si>
  <si>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</si>
  <si>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</si>
  <si>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</si>
  <si>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</si>
  <si>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</si>
  <si>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</si>
  <si>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</si>
  <si>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</si>
  <si>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</si>
  <si>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</si>
  <si>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</si>
  <si>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</si>
  <si>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</si>
  <si>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</si>
  <si>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</si>
  <si>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</si>
  <si>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</si>
  <si>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</si>
  <si>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</si>
  <si>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</si>
  <si>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</si>
  <si>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</si>
  <si>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</si>
  <si>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</si>
  <si>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</si>
  <si>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</si>
  <si>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</si>
  <si>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</si>
  <si>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</si>
  <si>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</si>
  <si>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</si>
  <si>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</si>
  <si>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</si>
  <si>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</si>
  <si>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</si>
  <si>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</si>
  <si>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</si>
  <si>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</si>
  <si>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</si>
  <si>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</si>
  <si>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</si>
  <si>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</si>
  <si>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</si>
  <si>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</si>
  <si>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</si>
  <si>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</si>
  <si>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</si>
  <si>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</si>
  <si>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</si>
  <si>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</si>
  <si>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</si>
  <si>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</si>
  <si>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</si>
  <si>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</si>
  <si>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</si>
  <si>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</si>
  <si>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</si>
  <si>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</si>
  <si>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</si>
  <si>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</si>
  <si>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</si>
  <si>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</si>
  <si>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</si>
  <si>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</si>
  <si>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</si>
  <si>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</si>
  <si>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</si>
  <si>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</si>
  <si>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</si>
  <si>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</si>
  <si>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</si>
  <si>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</si>
  <si>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</si>
  <si>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</si>
  <si>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</si>
  <si>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</si>
  <si>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</si>
  <si>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</si>
  <si>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</si>
  <si>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</si>
  <si>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</si>
  <si>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</si>
  <si>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</si>
  <si>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</si>
  <si>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</si>
  <si>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</si>
  <si>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</si>
  <si>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</si>
  <si>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</si>
  <si>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</si>
  <si>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</si>
  <si>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</si>
  <si>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</si>
  <si>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</si>
  <si>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</si>
  <si>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</si>
  <si>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</si>
  <si>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</si>
  <si>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</si>
  <si>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</si>
  <si>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</si>
  <si>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</si>
  <si>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</si>
  <si>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</si>
  <si>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</si>
  <si>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</si>
  <si>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</si>
  <si>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</si>
  <si>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</si>
  <si>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</si>
  <si>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</si>
  <si>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</si>
  <si>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</si>
  <si>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</si>
  <si>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</si>
  <si>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</si>
  <si>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</si>
  <si>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</si>
  <si>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</si>
  <si>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</si>
  <si>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</si>
  <si>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</si>
  <si>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</si>
  <si>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</si>
  <si>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</si>
  <si>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</si>
  <si>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</si>
  <si>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</si>
  <si>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</si>
  <si>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</si>
  <si>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</si>
  <si>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</si>
  <si>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</si>
  <si>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</si>
  <si>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</si>
  <si>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</si>
  <si>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</si>
  <si>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</si>
  <si>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</si>
  <si>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</si>
  <si>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</si>
  <si>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</si>
  <si>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</si>
  <si>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</si>
  <si>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</si>
  <si>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</si>
  <si>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</si>
  <si>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</si>
  <si>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</si>
  <si>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</si>
  <si>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</si>
  <si>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</si>
  <si>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</si>
  <si>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</si>
  <si>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</si>
  <si>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</si>
  <si>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</si>
  <si>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</si>
  <si>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</si>
  <si>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</si>
  <si>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</si>
  <si>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</si>
  <si>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</si>
  <si>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</si>
  <si>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</si>
  <si>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</si>
  <si>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</si>
  <si>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</si>
  <si>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</si>
  <si>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</si>
  <si>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</si>
  <si>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</si>
  <si>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</si>
  <si>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</si>
  <si>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</si>
  <si>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</si>
  <si>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</si>
  <si>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</si>
  <si>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</si>
  <si>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</si>
  <si>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</si>
  <si>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</si>
  <si>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</si>
  <si>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</si>
  <si>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</si>
  <si>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</si>
  <si>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</si>
  <si>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</si>
  <si>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</si>
  <si>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</si>
  <si>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</si>
  <si>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</si>
  <si>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</si>
  <si>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</si>
  <si>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</si>
  <si>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</si>
  <si>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</si>
  <si>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</si>
  <si>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</si>
  <si>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</si>
  <si>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</si>
  <si>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</si>
  <si>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</si>
  <si>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</si>
  <si>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</si>
  <si>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</si>
  <si>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</si>
  <si>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</si>
  <si>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</si>
  <si>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</si>
  <si>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</si>
  <si>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</si>
  <si>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</si>
  <si>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</si>
  <si>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</si>
  <si>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</si>
  <si>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</si>
  <si>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</si>
  <si>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</si>
  <si>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</si>
  <si>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</si>
  <si>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</si>
  <si>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</si>
  <si>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</si>
  <si>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</si>
  <si>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</si>
  <si>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</si>
  <si>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</si>
  <si>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</si>
  <si>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</si>
  <si>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</si>
  <si>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</si>
  <si>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</si>
  <si>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</si>
  <si>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</si>
  <si>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</si>
  <si>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</si>
  <si>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</si>
  <si>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</si>
  <si>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</si>
  <si>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</si>
  <si>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</si>
  <si>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</si>
  <si>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</si>
  <si>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</si>
  <si>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</si>
  <si>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</si>
  <si>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</si>
  <si>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</si>
  <si>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</si>
  <si>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</si>
  <si>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</si>
  <si>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</si>
  <si>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</si>
  <si>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</si>
  <si>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</si>
  <si>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</si>
  <si>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</si>
  <si>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</si>
  <si>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</si>
  <si>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</si>
  <si>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</si>
  <si>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</si>
  <si>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</si>
  <si>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</si>
  <si>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</si>
  <si>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</si>
  <si>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</si>
  <si>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</si>
  <si>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</si>
  <si>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</si>
  <si>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</si>
  <si>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</si>
  <si>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</si>
  <si>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</si>
  <si>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</si>
  <si>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</si>
  <si>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</si>
  <si>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</si>
  <si>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</si>
  <si>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</si>
  <si>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</si>
  <si>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</si>
  <si>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</si>
  <si>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</si>
  <si>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</si>
  <si>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</si>
  <si>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</si>
  <si>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</si>
  <si>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</si>
  <si>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</si>
  <si>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</si>
  <si>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</si>
  <si>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</si>
  <si>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</si>
  <si>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</si>
  <si>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</si>
  <si>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</si>
  <si>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</si>
  <si>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</si>
  <si>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</si>
  <si>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</si>
  <si>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</si>
  <si>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</si>
  <si>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</si>
  <si>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</si>
  <si>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</si>
  <si>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</si>
  <si>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</si>
  <si>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</si>
  <si>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</si>
  <si>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</si>
  <si>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</si>
  <si>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</si>
  <si>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</si>
  <si>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</si>
  <si>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</si>
  <si>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</si>
  <si>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</si>
  <si>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</si>
  <si>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</si>
  <si>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</si>
  <si>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</si>
  <si>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</si>
  <si>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</si>
  <si>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</si>
  <si>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</si>
  <si>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</si>
  <si>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</si>
  <si>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</si>
  <si>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</si>
  <si>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</si>
  <si>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</si>
  <si>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</si>
  <si>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</si>
  <si>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</si>
  <si>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</si>
  <si>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</si>
  <si>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</si>
  <si>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</si>
  <si>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</si>
  <si>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</si>
  <si>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</si>
  <si>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</si>
  <si>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</si>
  <si>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</si>
  <si>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</si>
  <si>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</si>
  <si>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</si>
  <si>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</si>
  <si>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</si>
  <si>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</si>
  <si>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</si>
  <si>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</si>
  <si>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</si>
  <si>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</si>
  <si>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</si>
  <si>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</si>
  <si>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</si>
  <si>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</si>
  <si>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</si>
  <si>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</si>
  <si>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</si>
  <si>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</si>
  <si>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</si>
  <si>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</si>
  <si>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</si>
  <si>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</si>
  <si>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</si>
  <si>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</si>
  <si>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</si>
  <si>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</si>
  <si>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</si>
  <si>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</si>
  <si>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</si>
  <si>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</si>
  <si>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</si>
  <si>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</si>
  <si>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</si>
  <si>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</si>
  <si>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</si>
  <si>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</si>
  <si>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</si>
  <si>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</si>
  <si>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</si>
  <si>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</si>
  <si>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</si>
  <si>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</si>
  <si>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</si>
  <si>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</si>
  <si>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</si>
  <si>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</si>
  <si>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</si>
  <si>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</si>
  <si>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</si>
  <si>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</si>
  <si>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</si>
  <si>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</si>
  <si>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</si>
  <si>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</si>
  <si>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</si>
  <si>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</si>
  <si>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</si>
  <si>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</si>
  <si>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</si>
  <si>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</si>
  <si>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</si>
  <si>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</si>
  <si>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</si>
  <si>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</si>
  <si>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</si>
  <si>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</si>
  <si>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</si>
  <si>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</si>
  <si>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</si>
  <si>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</si>
  <si>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</si>
  <si>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</si>
  <si>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</si>
  <si>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</si>
  <si>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</si>
  <si>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</si>
  <si>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</si>
  <si>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</si>
  <si>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</si>
  <si>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</si>
  <si>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</si>
  <si>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</si>
  <si>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</si>
  <si>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</si>
  <si>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</si>
  <si>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</si>
  <si>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</si>
  <si>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</si>
  <si>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</si>
  <si>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</si>
  <si>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</si>
  <si>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</si>
  <si>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</si>
  <si>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</si>
  <si>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</si>
  <si>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</si>
  <si>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</si>
  <si>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</si>
  <si>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</si>
  <si>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</si>
  <si>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</si>
  <si>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</si>
  <si>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</si>
  <si>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</si>
  <si>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</si>
  <si>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</si>
  <si>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</si>
  <si>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</si>
  <si>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</si>
  <si>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</si>
  <si>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</si>
  <si>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</si>
  <si>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</si>
  <si>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</si>
  <si>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</si>
  <si>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</si>
  <si>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</si>
  <si>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</si>
  <si>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</si>
  <si>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</si>
  <si>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</si>
  <si>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</si>
  <si>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</si>
  <si>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</si>
  <si>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</si>
  <si>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</si>
  <si>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</si>
  <si>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</si>
  <si>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</si>
  <si>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</si>
  <si>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</si>
  <si>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</si>
  <si>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</si>
  <si>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</si>
  <si>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</si>
  <si>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</si>
  <si>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</si>
  <si>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</si>
  <si>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</si>
  <si>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</si>
  <si>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</si>
  <si>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</si>
  <si>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</si>
  <si>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</si>
  <si>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</si>
  <si>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</si>
  <si>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</si>
  <si>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</si>
  <si>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</si>
  <si>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</si>
  <si>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</si>
  <si>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</si>
  <si>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</si>
  <si>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</si>
  <si>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</si>
  <si>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</si>
  <si>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</si>
  <si>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</si>
  <si>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</si>
  <si>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</si>
  <si>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</si>
  <si>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</si>
  <si>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</si>
  <si>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</si>
  <si>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</si>
  <si>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</si>
  <si>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</si>
  <si>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</si>
  <si>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</si>
  <si>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</si>
  <si>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</si>
  <si>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</si>
  <si>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</si>
  <si>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</si>
  <si>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</si>
  <si>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</si>
  <si>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</si>
  <si>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</si>
  <si>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</si>
  <si>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</si>
  <si>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</si>
  <si>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</si>
  <si>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</si>
  <si>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</si>
  <si>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</si>
  <si>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</si>
  <si>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</si>
  <si>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</si>
  <si>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</si>
  <si>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</si>
  <si>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</si>
  <si>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</si>
  <si>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</si>
  <si>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</si>
  <si>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</si>
  <si>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</si>
  <si>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</si>
  <si>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</si>
  <si>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</si>
  <si>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</si>
  <si>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</si>
  <si>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</si>
  <si>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</si>
  <si>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</si>
  <si>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</si>
  <si>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</si>
  <si>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</si>
  <si>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</si>
  <si>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</si>
  <si>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</si>
  <si>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</si>
  <si>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</si>
  <si>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</si>
  <si>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</si>
  <si>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</si>
  <si>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</si>
  <si>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</si>
  <si>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</si>
  <si>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</si>
  <si>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</si>
  <si>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</si>
  <si>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</si>
  <si>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</si>
  <si>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</si>
  <si>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</si>
  <si>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</si>
  <si>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</si>
  <si>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</si>
  <si>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</si>
  <si>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</si>
  <si>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</si>
  <si>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</si>
  <si>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</si>
  <si>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</si>
  <si>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</si>
  <si>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</si>
  <si>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</si>
  <si>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</si>
  <si>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</si>
  <si>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</si>
  <si>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</si>
  <si>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</si>
  <si>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</si>
  <si>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</si>
  <si>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</si>
  <si>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</si>
  <si>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</si>
  <si>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</si>
  <si>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</si>
  <si>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</si>
  <si>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</si>
  <si>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</si>
  <si>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</si>
  <si>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</si>
  <si>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</si>
  <si>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</si>
  <si>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</si>
  <si>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</si>
  <si>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</si>
  <si>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</si>
  <si>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</si>
  <si>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</si>
  <si>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</si>
  <si>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</si>
  <si>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</si>
  <si>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</si>
  <si>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</si>
  <si>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</si>
  <si>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</si>
  <si>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</si>
  <si>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</si>
  <si>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</si>
  <si>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</si>
  <si>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</si>
  <si>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</si>
  <si>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</si>
  <si>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</si>
  <si>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</si>
  <si>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</si>
  <si>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</si>
  <si>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</si>
  <si>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</si>
  <si>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</si>
  <si>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</si>
  <si>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</si>
  <si>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</si>
  <si>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</si>
  <si>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</si>
  <si>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</si>
  <si>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</si>
  <si>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</si>
  <si>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</si>
  <si>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</si>
  <si>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</si>
  <si>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</si>
  <si>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</si>
  <si>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</si>
  <si>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</si>
  <si>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</si>
  <si>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</si>
  <si>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</si>
  <si>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</si>
  <si>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</si>
  <si>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</si>
  <si>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</si>
  <si>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</si>
  <si>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</si>
  <si>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</si>
  <si>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</si>
  <si>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</si>
  <si>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</si>
  <si>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</si>
  <si>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</si>
  <si>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</si>
  <si>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</si>
  <si>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</si>
  <si>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</si>
  <si>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</si>
  <si>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</si>
  <si>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</si>
  <si>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</si>
  <si>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</si>
  <si>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</si>
  <si>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</si>
  <si>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</si>
  <si>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</si>
  <si>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</si>
  <si>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</si>
  <si>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</si>
  <si>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</si>
  <si>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</si>
  <si>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</si>
  <si>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</si>
  <si>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</si>
  <si>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</si>
  <si>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</si>
  <si>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</si>
  <si>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</si>
  <si>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</si>
  <si>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</si>
  <si>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</si>
  <si>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</si>
  <si>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</si>
  <si>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</si>
  <si>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</si>
  <si>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</si>
  <si>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</si>
  <si>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</si>
  <si>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</si>
  <si>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</si>
  <si>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</si>
  <si>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</si>
  <si>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</si>
  <si>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</si>
  <si>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</si>
  <si>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</si>
  <si>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</si>
  <si>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</si>
  <si>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</si>
  <si>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</si>
  <si>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</si>
  <si>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</si>
  <si>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</si>
  <si>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</si>
  <si>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</si>
  <si>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</si>
  <si>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</si>
  <si>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</si>
  <si>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</si>
  <si>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</si>
  <si>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</si>
  <si>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</si>
  <si>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</si>
  <si>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</si>
  <si>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</si>
  <si>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</si>
  <si>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</si>
  <si>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</si>
  <si>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</si>
  <si>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</si>
  <si>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</si>
  <si>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</si>
  <si>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</si>
  <si>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</si>
  <si>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</si>
  <si>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</si>
  <si>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</si>
  <si>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</si>
  <si>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</si>
  <si>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</si>
  <si>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</si>
  <si>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</si>
  <si>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</si>
  <si>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</si>
  <si>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</si>
  <si>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</si>
  <si>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</si>
  <si>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</si>
  <si>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</si>
  <si>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</si>
  <si>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</si>
  <si>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</si>
  <si>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</si>
  <si>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</si>
  <si>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</si>
  <si>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</si>
  <si>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</si>
  <si>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</si>
  <si>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</si>
  <si>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</si>
  <si>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</si>
  <si>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</si>
  <si>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</si>
  <si>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</si>
  <si>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</si>
  <si>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</si>
  <si>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</si>
  <si>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</si>
  <si>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</si>
  <si>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</si>
  <si>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</si>
  <si>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</si>
  <si>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</si>
  <si>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</si>
  <si>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</si>
  <si>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</si>
  <si>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</si>
  <si>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</si>
  <si>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</si>
  <si>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</si>
  <si>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</si>
  <si>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</si>
  <si>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</si>
  <si>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</si>
  <si>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</si>
  <si>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</si>
  <si>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</si>
  <si>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</si>
  <si>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</si>
  <si>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</si>
  <si>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</si>
  <si>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</si>
  <si>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</si>
  <si>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</si>
  <si>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</si>
  <si>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</si>
  <si>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</si>
  <si>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</si>
  <si>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</si>
  <si>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</si>
  <si>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</si>
  <si>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</si>
  <si>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</si>
  <si>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</si>
  <si>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</si>
  <si>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</si>
  <si>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</si>
  <si>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</si>
  <si>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</si>
  <si>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</si>
  <si>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</si>
  <si>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</si>
  <si>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</si>
  <si>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</si>
  <si>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</si>
  <si>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</si>
  <si>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</si>
  <si>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</si>
  <si>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</si>
  <si>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</si>
  <si>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</si>
  <si>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</si>
  <si>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</si>
  <si>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</si>
  <si>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</si>
  <si>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</si>
  <si>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</si>
  <si>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</si>
  <si>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</si>
  <si>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</si>
  <si>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</si>
  <si>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</si>
  <si>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</si>
  <si>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</si>
  <si>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</si>
  <si>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</si>
  <si>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</si>
  <si>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</si>
  <si>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</si>
  <si>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</si>
  <si>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</si>
  <si>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</si>
  <si>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</si>
  <si>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</si>
  <si>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</si>
  <si>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</si>
  <si>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</si>
  <si>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</si>
  <si>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</si>
  <si>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</si>
  <si>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</si>
  <si>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</si>
  <si>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</si>
  <si>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</si>
  <si>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</si>
  <si>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</si>
  <si>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</si>
  <si>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</si>
  <si>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</si>
  <si>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</si>
  <si>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</si>
  <si>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</si>
  <si>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</si>
  <si>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</si>
  <si>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</si>
  <si>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</si>
  <si>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</si>
  <si>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</si>
  <si>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</si>
  <si>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</si>
  <si>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</si>
  <si>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</si>
  <si>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</si>
  <si>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</si>
  <si>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</si>
  <si>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</si>
  <si>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</si>
  <si>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</si>
  <si>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</si>
  <si>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</si>
  <si>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</si>
  <si>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</si>
  <si>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</si>
  <si>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</si>
  <si>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</si>
  <si>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</si>
  <si>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</si>
  <si>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</si>
  <si>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</si>
  <si>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</si>
  <si>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</si>
  <si>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</si>
  <si>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</si>
  <si>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</si>
  <si>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</si>
  <si>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</si>
  <si>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</si>
  <si>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</si>
  <si>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</si>
  <si>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</si>
  <si>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</si>
  <si>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</si>
  <si>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</si>
  <si>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</si>
  <si>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</si>
  <si>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</si>
  <si>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</si>
  <si>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</si>
  <si>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</si>
  <si>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</si>
  <si>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</si>
  <si>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</si>
  <si>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</si>
  <si>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</si>
  <si>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</si>
  <si>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</si>
  <si>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</si>
  <si>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</si>
  <si>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</si>
  <si>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</si>
  <si>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</si>
  <si>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</si>
  <si>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</si>
  <si>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</si>
  <si>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</si>
  <si>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</si>
  <si>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</si>
  <si>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</si>
  <si>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</si>
  <si>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</si>
  <si>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</si>
  <si>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</si>
  <si>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</si>
  <si>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</si>
  <si>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</si>
  <si>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</si>
  <si>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</si>
  <si>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</si>
  <si>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</si>
  <si>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</si>
  <si>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</si>
  <si>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</si>
  <si>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</si>
  <si>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</si>
  <si>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</si>
  <si>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</si>
  <si>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</si>
  <si>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</si>
  <si>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</si>
  <si>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</si>
  <si>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</si>
  <si>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</si>
  <si>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</si>
  <si>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</si>
  <si>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</si>
  <si>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</si>
  <si>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</si>
  <si>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</si>
  <si>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</si>
  <si>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</si>
  <si>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</si>
  <si>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</si>
  <si>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</si>
  <si>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</si>
  <si>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</si>
  <si>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</si>
  <si>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</si>
  <si>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</si>
  <si>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</si>
  <si>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</si>
  <si>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</si>
  <si>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</si>
  <si>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</si>
  <si>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</si>
  <si>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</si>
  <si>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</si>
  <si>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</si>
  <si>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</si>
  <si>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</si>
  <si>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</si>
  <si>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</si>
  <si>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</si>
  <si>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</si>
  <si>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</si>
  <si>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</si>
  <si>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</si>
  <si>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</si>
  <si>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</si>
  <si>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</si>
  <si>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</si>
  <si>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</si>
  <si>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</si>
  <si>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</si>
  <si>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</si>
  <si>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</si>
  <si>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</si>
  <si>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</si>
  <si>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</si>
  <si>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</si>
  <si>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</si>
  <si>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</si>
  <si>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</si>
  <si>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</si>
  <si>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</si>
  <si>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</si>
  <si>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</si>
  <si>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</si>
  <si>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</si>
  <si>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</si>
  <si>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</si>
  <si>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</si>
  <si>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</si>
  <si>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</si>
  <si>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</si>
  <si>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</si>
  <si>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</si>
  <si>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</si>
  <si>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</si>
  <si>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</si>
  <si>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</si>
  <si>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</si>
  <si>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</si>
  <si>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</si>
  <si>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</si>
  <si>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</si>
  <si>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</si>
  <si>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</si>
  <si>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</si>
  <si>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</si>
  <si>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</si>
  <si>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</si>
  <si>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</si>
  <si>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</si>
  <si>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</si>
  <si>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</si>
  <si>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</si>
  <si>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</si>
  <si>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</si>
  <si>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</si>
  <si>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</si>
  <si>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</si>
  <si>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</si>
  <si>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</si>
  <si>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</si>
  <si>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</si>
  <si>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</si>
  <si>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</si>
  <si>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</si>
  <si>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</si>
  <si>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</si>
  <si>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</si>
  <si>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</si>
  <si>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</si>
  <si>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</si>
  <si>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</si>
  <si>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</si>
  <si>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</si>
  <si>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</si>
  <si>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</si>
  <si>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</si>
  <si>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</si>
  <si>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</si>
  <si>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</si>
  <si>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</si>
  <si>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</si>
  <si>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</si>
  <si>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</si>
  <si>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</si>
  <si>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</si>
  <si>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</si>
  <si>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</si>
  <si>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</si>
  <si>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</si>
  <si>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</si>
  <si>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</si>
  <si>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</si>
  <si>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</si>
  <si>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</si>
  <si>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</si>
  <si>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</si>
  <si>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</si>
  <si>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</si>
  <si>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</si>
  <si>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</si>
  <si>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</si>
  <si>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</si>
  <si>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</si>
  <si>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</si>
  <si>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</si>
  <si>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</si>
  <si>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</si>
  <si>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</si>
  <si>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</si>
  <si>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</si>
  <si>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</si>
  <si>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</si>
  <si>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</si>
  <si>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</si>
  <si>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</si>
  <si>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</si>
  <si>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</si>
  <si>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</si>
  <si>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</si>
  <si>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</si>
  <si>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</si>
  <si>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</si>
  <si>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</si>
  <si>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</si>
  <si>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</si>
  <si>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</si>
  <si>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</si>
  <si>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</si>
  <si>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</si>
  <si>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</si>
  <si>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</si>
  <si>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</si>
  <si>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</si>
  <si>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</si>
  <si>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</si>
  <si>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</si>
  <si>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</si>
  <si>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</si>
  <si>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</si>
  <si>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</si>
  <si>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</si>
  <si>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</si>
  <si>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</si>
  <si>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</si>
  <si>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</si>
  <si>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</si>
  <si>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</si>
  <si>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</si>
  <si>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</si>
  <si>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</si>
  <si>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</si>
  <si>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</si>
  <si>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</si>
  <si>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</si>
  <si>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</si>
  <si>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</si>
  <si>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</si>
  <si>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</si>
  <si>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</si>
  <si>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</si>
  <si>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</si>
  <si>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</si>
  <si>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</si>
  <si>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</si>
  <si>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</si>
  <si>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</si>
  <si>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</si>
  <si>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</si>
  <si>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</si>
  <si>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</si>
  <si>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</si>
  <si>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</si>
  <si>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</si>
  <si>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</si>
  <si>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</si>
  <si>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</si>
  <si>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</si>
  <si>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</si>
  <si>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</si>
  <si>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</si>
  <si>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</si>
  <si>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</si>
  <si>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</si>
  <si>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</si>
  <si>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</si>
  <si>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</si>
  <si>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</si>
  <si>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</si>
  <si>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</si>
  <si>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</si>
  <si>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</si>
  <si>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</si>
  <si>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</si>
  <si>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</si>
  <si>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</si>
  <si>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</si>
  <si>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</si>
  <si>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</si>
  <si>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</si>
  <si>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</si>
  <si>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</si>
  <si>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</si>
  <si>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</si>
  <si>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</si>
  <si>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</si>
  <si>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</si>
  <si>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</si>
  <si>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</si>
  <si>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</si>
  <si>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</si>
  <si>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</si>
  <si>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</si>
  <si>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</si>
  <si>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</si>
  <si>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</si>
  <si>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</si>
  <si>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</si>
  <si>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</si>
  <si>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</si>
  <si>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</si>
  <si>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</si>
  <si>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</si>
  <si>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</si>
  <si>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</si>
  <si>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</si>
  <si>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</si>
  <si>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</si>
  <si>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</si>
  <si>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</si>
  <si>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</si>
  <si>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</si>
  <si>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</si>
  <si>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</si>
  <si>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</si>
  <si>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</si>
  <si>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</si>
  <si>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</si>
  <si>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</si>
  <si>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</si>
  <si>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</si>
  <si>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</si>
  <si>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</si>
  <si>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</si>
  <si>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</si>
  <si>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</si>
  <si>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</si>
  <si>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</si>
  <si>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</si>
  <si>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</si>
  <si>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</si>
  <si>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</si>
  <si>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</si>
  <si>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</si>
  <si>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</si>
  <si>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</si>
  <si>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</si>
  <si>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</si>
  <si>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</si>
  <si>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</si>
  <si>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</si>
  <si>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</si>
  <si>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</si>
  <si>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</si>
  <si>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</si>
  <si>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</si>
  <si>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</si>
  <si>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</si>
  <si>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</si>
  <si>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</si>
  <si>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</si>
  <si>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</si>
  <si>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</si>
  <si>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</si>
  <si>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</si>
  <si>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</si>
  <si>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</si>
  <si>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</si>
  <si>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</si>
  <si>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</si>
  <si>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</si>
  <si>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</si>
  <si>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</si>
  <si>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</si>
  <si>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</si>
  <si>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</si>
  <si>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</si>
  <si>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</si>
  <si>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</si>
  <si>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</si>
  <si>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</si>
  <si>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</si>
  <si>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</si>
  <si>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</si>
  <si>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</si>
  <si>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</si>
  <si>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</si>
  <si>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</si>
  <si>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</si>
  <si>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</si>
  <si>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</si>
  <si>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</si>
  <si>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</si>
  <si>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</si>
  <si>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</si>
  <si>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</si>
  <si>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</si>
  <si>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</si>
  <si>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</si>
  <si>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</si>
  <si>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</si>
  <si>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</si>
  <si>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</si>
  <si>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</si>
  <si>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</si>
  <si>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</si>
  <si>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</si>
  <si>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</si>
  <si>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</si>
  <si>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</si>
  <si>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</si>
  <si>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</si>
  <si>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</si>
  <si>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</si>
  <si>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</si>
  <si>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</si>
  <si>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</si>
  <si>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</si>
  <si>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</si>
  <si>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</si>
  <si>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</si>
  <si>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</si>
  <si>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</si>
  <si>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</si>
  <si>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</si>
  <si>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</si>
  <si>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</si>
  <si>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</si>
  <si>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</si>
  <si>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</si>
  <si>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</si>
  <si>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</si>
  <si>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</si>
  <si>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</si>
  <si>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</si>
  <si>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</si>
  <si>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</si>
  <si>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</si>
  <si>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</si>
  <si>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</si>
  <si>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</si>
  <si>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</si>
  <si>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</si>
  <si>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</si>
  <si>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</si>
  <si>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</si>
  <si>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</si>
  <si>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</si>
  <si>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</si>
  <si>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</si>
  <si>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</si>
  <si>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</si>
  <si>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</si>
  <si>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</si>
  <si>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</si>
  <si>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</si>
  <si>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</si>
  <si>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</si>
  <si>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</si>
  <si>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</si>
  <si>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</si>
  <si>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</si>
  <si>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</si>
  <si>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</si>
  <si>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</si>
  <si>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</si>
  <si>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</si>
  <si>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</si>
  <si>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</si>
  <si>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</si>
  <si>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</si>
  <si>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</si>
  <si>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</si>
  <si>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</si>
  <si>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</si>
  <si>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</si>
  <si>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</si>
  <si>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</si>
  <si>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</si>
  <si>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</si>
  <si>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</si>
  <si>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</si>
  <si>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</si>
  <si>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</si>
  <si>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</si>
  <si>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</si>
  <si>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</si>
  <si>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</si>
  <si>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</si>
  <si>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</si>
  <si>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</si>
  <si>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</si>
  <si>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</si>
  <si>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</si>
  <si>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</si>
  <si>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</si>
  <si>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</si>
  <si>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</si>
  <si>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</si>
  <si>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</si>
  <si>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</si>
  <si>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</si>
  <si>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</si>
  <si>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</si>
  <si>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</si>
  <si>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</si>
  <si>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</si>
  <si>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</si>
  <si>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</si>
  <si>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</si>
  <si>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</si>
  <si>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</si>
  <si>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</si>
  <si>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</si>
  <si>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</si>
  <si>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</si>
  <si>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</si>
  <si>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</si>
  <si>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</si>
  <si>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</si>
  <si>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</si>
  <si>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</si>
  <si>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</si>
  <si>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</si>
  <si>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</si>
  <si>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</si>
  <si>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</si>
  <si>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</si>
  <si>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</si>
  <si>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</si>
  <si>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</si>
  <si>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</si>
  <si>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</si>
  <si>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</si>
  <si>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</si>
  <si>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</si>
  <si>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</si>
  <si>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</si>
  <si>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</si>
  <si>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</si>
  <si>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</si>
  <si>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</si>
  <si>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</si>
  <si>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</si>
  <si>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</si>
  <si>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</si>
  <si>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</si>
  <si>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</si>
  <si>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</si>
  <si>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</si>
  <si>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</si>
  <si>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</si>
  <si>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</si>
  <si>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</si>
  <si>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</si>
  <si>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</si>
  <si>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</si>
  <si>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</si>
  <si>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</si>
  <si>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</si>
  <si>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</si>
  <si>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</si>
  <si>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</si>
  <si>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</si>
  <si>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</si>
  <si>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</si>
  <si>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</si>
  <si>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</si>
  <si>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</si>
  <si>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</si>
  <si>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</si>
  <si>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</si>
  <si>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</si>
  <si>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</si>
  <si>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</si>
  <si>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</si>
  <si>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</si>
  <si>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</si>
  <si>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</si>
  <si>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</si>
  <si>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</si>
  <si>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</si>
  <si>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</si>
  <si>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</si>
  <si>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</si>
  <si>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</si>
  <si>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</si>
  <si>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</si>
  <si>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</si>
  <si>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</si>
  <si>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</si>
  <si>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</si>
  <si>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</si>
  <si>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</si>
  <si>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</si>
  <si>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</si>
  <si>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</si>
  <si>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</si>
  <si>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</si>
  <si>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</si>
  <si>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</si>
  <si>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</si>
  <si>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</si>
  <si>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</si>
  <si>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</si>
  <si>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</si>
  <si>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</si>
  <si>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</si>
  <si>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</si>
  <si>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</si>
  <si>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</si>
  <si>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</si>
  <si>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</si>
  <si>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</si>
  <si>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</si>
  <si>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</si>
  <si>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</si>
  <si>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</si>
  <si>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</si>
  <si>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</si>
  <si>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</si>
  <si>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</si>
  <si>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</si>
  <si>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</si>
  <si>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</si>
  <si>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</si>
  <si>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</si>
  <si>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</si>
  <si>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</si>
  <si>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</si>
  <si>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</si>
  <si>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</si>
  <si>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</si>
  <si>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</si>
  <si>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</si>
  <si>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</si>
  <si>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</si>
  <si>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</si>
  <si>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</si>
  <si>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</si>
  <si>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</si>
  <si>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</si>
  <si>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</si>
  <si>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</si>
  <si>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</si>
  <si>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</si>
  <si>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</si>
  <si>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</si>
  <si>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</si>
  <si>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</si>
  <si>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</si>
  <si>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</si>
  <si>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</si>
  <si>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</si>
  <si>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</si>
  <si>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</si>
  <si>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</si>
  <si>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</si>
  <si>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</si>
  <si>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</si>
  <si>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</si>
  <si>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</si>
  <si>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</si>
  <si>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</si>
  <si>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</si>
  <si>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</si>
  <si>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</si>
  <si>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</si>
  <si>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</si>
  <si>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</si>
  <si>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</si>
  <si>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</si>
  <si>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</si>
  <si>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</si>
  <si>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</si>
  <si>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</si>
  <si>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</si>
  <si>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</si>
  <si>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</si>
  <si>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</si>
  <si>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</si>
  <si>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</si>
  <si>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</si>
  <si>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</si>
  <si>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</si>
  <si>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</si>
  <si>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</si>
  <si>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</si>
  <si>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</si>
  <si>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</si>
  <si>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</si>
  <si>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</si>
  <si>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</si>
  <si>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</si>
  <si>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</si>
  <si>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</si>
  <si>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</si>
  <si>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</si>
  <si>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</si>
  <si>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</si>
  <si>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</si>
  <si>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</si>
  <si>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</si>
  <si>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</si>
  <si>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</si>
  <si>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</si>
  <si>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</si>
  <si>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</si>
  <si>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</si>
  <si>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</si>
  <si>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</si>
  <si>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</si>
  <si>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</si>
  <si>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</si>
  <si>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</si>
  <si>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</si>
  <si>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</si>
  <si>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</si>
  <si>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</si>
  <si>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</si>
  <si>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</si>
  <si>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</si>
  <si>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</si>
  <si>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</si>
  <si>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</si>
  <si>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</si>
  <si>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</si>
  <si>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</si>
  <si>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</si>
  <si>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</si>
  <si>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</si>
  <si>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</si>
  <si>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</si>
  <si>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</si>
  <si>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</si>
  <si>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</si>
  <si>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</si>
  <si>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</si>
  <si>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</si>
  <si>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</si>
  <si>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</si>
  <si>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</si>
  <si>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</si>
  <si>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</si>
  <si>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</si>
  <si>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</si>
  <si>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</si>
  <si>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</si>
  <si>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</si>
  <si>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</si>
  <si>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</si>
  <si>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</si>
  <si>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</si>
  <si>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</si>
  <si>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</si>
  <si>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</si>
  <si>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</si>
  <si>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</si>
  <si>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</si>
  <si>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</si>
  <si>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</si>
  <si>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</si>
  <si>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</si>
  <si>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</si>
  <si>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</si>
  <si>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</si>
  <si>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</si>
  <si>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</si>
  <si>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</si>
  <si>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</si>
  <si>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</si>
  <si>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</si>
  <si>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</si>
  <si>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</si>
  <si>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</si>
  <si>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</si>
  <si>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</si>
  <si>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</si>
  <si>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</si>
  <si>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</si>
  <si>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</si>
  <si>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</si>
  <si>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</si>
  <si>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</si>
  <si>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</si>
  <si>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</si>
  <si>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</si>
  <si>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</si>
  <si>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</si>
  <si>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</si>
  <si>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</si>
  <si>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</si>
  <si>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</si>
  <si>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</si>
  <si>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</si>
  <si>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</si>
  <si>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</si>
  <si>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</si>
  <si>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</si>
  <si>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</si>
  <si>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</si>
  <si>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</si>
  <si>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</si>
  <si>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</si>
  <si>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</si>
  <si>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</si>
  <si>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</si>
  <si>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</si>
  <si>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</si>
  <si>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</si>
  <si>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</si>
  <si>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</si>
  <si>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</si>
  <si>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</si>
  <si>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</si>
  <si>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</si>
  <si>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</si>
  <si>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</si>
  <si>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</si>
  <si>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</si>
  <si>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</si>
  <si>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</si>
  <si>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</si>
  <si>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</si>
  <si>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</si>
  <si>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</si>
  <si>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</si>
  <si>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</si>
  <si>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</si>
  <si>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</si>
  <si>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</si>
  <si>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</si>
  <si>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</si>
  <si>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</si>
  <si>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</si>
  <si>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</si>
  <si>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</si>
  <si>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</si>
  <si>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</si>
  <si>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</si>
  <si>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</si>
  <si>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</si>
  <si>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</si>
  <si>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</si>
  <si>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</si>
  <si>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</si>
  <si>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</si>
  <si>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</si>
  <si>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</si>
  <si>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</si>
  <si>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</si>
  <si>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</si>
  <si>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</si>
  <si>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</si>
  <si>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</si>
  <si>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</si>
  <si>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</si>
  <si>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</si>
  <si>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</si>
  <si>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</si>
  <si>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</si>
  <si>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</si>
  <si>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</si>
  <si>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</si>
  <si>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</si>
  <si>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</si>
  <si>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</si>
  <si>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</si>
  <si>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</si>
  <si>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</si>
  <si>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</si>
  <si>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</si>
  <si>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</si>
  <si>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</si>
  <si>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</si>
  <si>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</si>
  <si>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</si>
  <si>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</si>
  <si>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</si>
  <si>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</si>
  <si>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</si>
  <si>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</si>
  <si>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</si>
  <si>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</si>
  <si>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</si>
  <si>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</si>
  <si>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</si>
  <si>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</si>
  <si>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</si>
  <si>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</si>
  <si>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</si>
  <si>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</si>
  <si>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</si>
  <si>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</si>
  <si>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</si>
  <si>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</si>
  <si>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</si>
  <si>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</si>
  <si>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</si>
  <si>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</si>
  <si>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</si>
  <si>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</si>
  <si>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</si>
  <si>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</si>
  <si>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</si>
  <si>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</si>
  <si>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</si>
  <si>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</si>
  <si>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</si>
  <si>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</si>
  <si>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</si>
  <si>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</si>
  <si>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</si>
  <si>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</si>
  <si>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</si>
  <si>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</si>
  <si>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</si>
  <si>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</si>
  <si>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</si>
  <si>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</si>
  <si>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</si>
  <si>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</si>
  <si>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</si>
  <si>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</si>
  <si>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</si>
  <si>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</si>
  <si>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</si>
  <si>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</si>
  <si>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</si>
  <si>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</si>
  <si>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</si>
  <si>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</si>
  <si>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</si>
  <si>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</si>
  <si>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</si>
  <si>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</si>
  <si>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</si>
  <si>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</si>
  <si>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</si>
  <si>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</si>
  <si>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</si>
  <si>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</si>
  <si>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</si>
  <si>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</si>
  <si>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</si>
  <si>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</si>
  <si>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</si>
  <si>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</si>
  <si>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</si>
  <si>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</si>
  <si>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</si>
  <si>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</si>
  <si>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</si>
  <si>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</si>
  <si>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</si>
  <si>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</si>
  <si>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</si>
  <si>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</si>
  <si>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</si>
  <si>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</si>
  <si>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</si>
  <si>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</si>
  <si>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</si>
  <si>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</si>
  <si>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</si>
  <si>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</si>
  <si>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</si>
  <si>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</si>
  <si>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</si>
  <si>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</si>
  <si>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</si>
  <si>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</si>
  <si>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</si>
  <si>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</si>
  <si>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</si>
  <si>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</si>
  <si>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</si>
  <si>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</si>
  <si>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</si>
  <si>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</si>
  <si>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</si>
  <si>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</si>
  <si>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</si>
  <si>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</si>
  <si>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</si>
  <si>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</si>
  <si>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</si>
  <si>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</si>
  <si>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</si>
  <si>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</si>
  <si>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</si>
  <si>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</si>
  <si>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</si>
  <si>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</si>
  <si>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</si>
  <si>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</si>
  <si>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</si>
  <si>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</si>
  <si>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</si>
  <si>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</si>
  <si>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</si>
  <si>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</si>
  <si>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</si>
  <si>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</si>
  <si>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</si>
  <si>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</si>
  <si>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</si>
  <si>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</si>
  <si>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</si>
  <si>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</si>
  <si>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</si>
  <si>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</si>
  <si>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</si>
  <si>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</si>
  <si>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</si>
  <si>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</si>
  <si>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</si>
  <si>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</si>
  <si>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</si>
  <si>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</si>
  <si>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</si>
  <si>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</si>
  <si>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</si>
  <si>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</si>
  <si>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</si>
  <si>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</si>
  <si>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</si>
  <si>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</si>
  <si>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</si>
  <si>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</si>
  <si>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</si>
  <si>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</si>
  <si>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</si>
  <si>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</si>
  <si>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</si>
  <si>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</si>
  <si>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</si>
  <si>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</si>
  <si>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</si>
  <si>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</si>
  <si>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</si>
  <si>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</si>
  <si>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</si>
  <si>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</si>
  <si>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</si>
  <si>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</si>
  <si>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</si>
  <si>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</si>
  <si>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</si>
  <si>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</si>
  <si>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</si>
  <si>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</si>
  <si>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</si>
  <si>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</si>
  <si>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</si>
  <si>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</si>
  <si>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</si>
  <si>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</si>
  <si>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</si>
  <si>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</si>
  <si>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</si>
  <si>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</si>
  <si>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</si>
  <si>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</si>
  <si>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</si>
  <si>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</si>
  <si>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</si>
  <si>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</si>
  <si>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</si>
  <si>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</si>
  <si>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</si>
  <si>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</si>
  <si>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</si>
  <si>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</si>
  <si>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</si>
  <si>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</si>
  <si>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</si>
  <si>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</si>
  <si>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</si>
  <si>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</si>
  <si>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</si>
  <si>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</si>
  <si>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</si>
  <si>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</si>
  <si>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</si>
  <si>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</si>
  <si>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</si>
  <si>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</si>
  <si>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</si>
  <si>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</si>
  <si>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</si>
  <si>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</si>
  <si>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</si>
  <si>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</si>
  <si>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</si>
  <si>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</si>
  <si>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</si>
  <si>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</si>
  <si>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</si>
  <si>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</si>
  <si>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</si>
  <si>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</si>
  <si>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</si>
  <si>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</si>
  <si>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</si>
  <si>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</si>
  <si>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</si>
  <si>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</si>
  <si>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</si>
  <si>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</si>
  <si>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</si>
  <si>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</si>
  <si>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</si>
  <si>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</si>
  <si>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</si>
  <si>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</si>
  <si>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</si>
  <si>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</si>
  <si>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</si>
  <si>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</si>
  <si>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</si>
  <si>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</si>
  <si>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</si>
  <si>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</si>
  <si>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</si>
  <si>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</si>
  <si>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</si>
  <si>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</si>
  <si>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</si>
  <si>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</si>
  <si>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</si>
  <si>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</si>
  <si>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</si>
  <si>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</si>
  <si>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</si>
  <si>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</si>
  <si>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</si>
  <si>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</si>
  <si>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</si>
  <si>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</si>
  <si>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</si>
  <si>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</si>
  <si>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</si>
  <si>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</si>
  <si>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</si>
  <si>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</si>
  <si>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</si>
  <si>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</si>
  <si>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</si>
  <si>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</si>
  <si>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</si>
  <si>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</si>
  <si>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</si>
  <si>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</si>
  <si>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</si>
  <si>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</si>
  <si>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</si>
  <si>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</si>
  <si>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</si>
  <si>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</si>
  <si>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</si>
  <si>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</si>
  <si>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</si>
  <si>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</si>
  <si>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</si>
  <si>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</si>
  <si>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</si>
  <si>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</si>
  <si>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</si>
  <si>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</si>
  <si>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</si>
  <si>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</si>
  <si>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</si>
  <si>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</si>
  <si>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</si>
  <si>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</si>
  <si>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</si>
  <si>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</si>
  <si>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</si>
  <si>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</si>
  <si>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</si>
  <si>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</si>
  <si>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</si>
  <si>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</si>
  <si>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</si>
  <si>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</si>
  <si>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</si>
  <si>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</si>
  <si>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</si>
  <si>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</si>
  <si>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</si>
  <si>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</si>
  <si>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</si>
  <si>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</si>
  <si>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</si>
  <si>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</si>
  <si>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</si>
  <si>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</si>
  <si>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</si>
  <si>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</si>
  <si>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</si>
  <si>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</si>
  <si>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</si>
  <si>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</si>
  <si>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</si>
  <si>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</si>
  <si>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</si>
  <si>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</si>
  <si>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</si>
  <si>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</si>
  <si>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</si>
  <si>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</si>
  <si>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</si>
  <si>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</si>
  <si>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</si>
  <si>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</si>
  <si>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</si>
  <si>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</si>
  <si>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</si>
  <si>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</si>
  <si>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</si>
  <si>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</si>
  <si>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</si>
  <si>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</si>
  <si>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</si>
  <si>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</si>
  <si>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</si>
  <si>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</si>
  <si>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</si>
  <si>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</si>
  <si>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</si>
  <si>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</si>
  <si>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</si>
  <si>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</si>
  <si>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</si>
  <si>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</si>
  <si>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</si>
  <si>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</si>
  <si>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</si>
  <si>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</si>
  <si>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</si>
  <si>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</si>
  <si>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</si>
  <si>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</si>
  <si>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</si>
  <si>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</si>
  <si>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</si>
  <si>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</si>
  <si>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</si>
  <si>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</si>
  <si>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</si>
  <si>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</si>
  <si>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</si>
  <si>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</si>
  <si>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</si>
  <si>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</si>
  <si>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</si>
  <si>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</si>
  <si>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</si>
  <si>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</si>
  <si>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</si>
  <si>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</si>
  <si>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</si>
  <si>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</si>
  <si>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</si>
  <si>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</si>
  <si>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</si>
  <si>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</si>
  <si>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</si>
  <si>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</si>
  <si>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</si>
  <si>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</si>
  <si>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</si>
  <si>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</si>
  <si>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</si>
  <si>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</si>
  <si>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</si>
  <si>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</si>
  <si>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</si>
  <si>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</si>
  <si>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</si>
  <si>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</si>
  <si>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</si>
  <si>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</si>
  <si>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</si>
  <si>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</si>
  <si>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</si>
  <si>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</si>
  <si>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</si>
  <si>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</si>
  <si>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</si>
  <si>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</si>
  <si>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</si>
  <si>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</si>
  <si>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</si>
  <si>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</si>
  <si>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</si>
  <si>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</si>
  <si>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</si>
  <si>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</si>
  <si>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</si>
  <si>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</si>
  <si>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</si>
  <si>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</si>
  <si>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</si>
  <si>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</si>
  <si>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</si>
  <si>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</si>
  <si>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</si>
  <si>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</si>
  <si>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</si>
  <si>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</si>
  <si>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</si>
  <si>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</si>
  <si>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</si>
  <si>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</si>
  <si>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</si>
  <si>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</si>
  <si>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</si>
  <si>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</si>
  <si>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</si>
  <si>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</si>
  <si>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</si>
  <si>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</si>
  <si>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</si>
  <si>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</si>
  <si>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</si>
  <si>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</si>
  <si>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</si>
  <si>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</si>
  <si>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</si>
  <si>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</si>
  <si>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</si>
  <si>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</si>
  <si>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</si>
  <si>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</si>
  <si>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</si>
  <si>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</si>
  <si>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</si>
  <si>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</si>
  <si>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</si>
  <si>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</si>
  <si>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</si>
  <si>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</si>
  <si>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</si>
  <si>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</si>
  <si>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</si>
  <si>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</si>
  <si>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</si>
  <si>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</si>
  <si>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</si>
  <si>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</si>
  <si>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</si>
  <si>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</si>
  <si>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</si>
  <si>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</si>
  <si>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</si>
  <si>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</si>
  <si>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</si>
  <si>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</si>
  <si>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</si>
  <si>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</si>
  <si>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</si>
  <si>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</si>
  <si>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</si>
  <si>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</si>
  <si>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</si>
  <si>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</si>
  <si>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</si>
  <si>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</si>
  <si>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</si>
  <si>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</si>
  <si>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</si>
  <si>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</si>
  <si>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</si>
  <si>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</si>
  <si>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</si>
  <si>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</si>
  <si>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</si>
  <si>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</si>
  <si>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</si>
  <si>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</si>
  <si>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</si>
  <si>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</si>
  <si>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</si>
  <si>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</si>
  <si>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</si>
  <si>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</si>
  <si>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</si>
  <si>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</si>
  <si>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</si>
  <si>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</si>
  <si>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</si>
  <si>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</si>
  <si>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</si>
  <si>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</si>
  <si>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</si>
  <si>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</si>
  <si>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</si>
  <si>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</si>
  <si>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</si>
  <si>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</si>
  <si>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</si>
  <si>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</si>
  <si>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</si>
  <si>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</si>
  <si>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</si>
  <si>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</si>
  <si>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</si>
  <si>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</si>
  <si>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</si>
  <si>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</si>
  <si>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</si>
  <si>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</si>
  <si>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</si>
  <si>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</si>
  <si>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</si>
  <si>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</si>
  <si>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</si>
  <si>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</si>
  <si>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</si>
  <si>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</si>
  <si>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</si>
  <si>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</si>
  <si>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</si>
  <si>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</si>
  <si>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</si>
  <si>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</si>
  <si>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</si>
  <si>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</si>
  <si>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</si>
  <si>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</si>
  <si>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</si>
  <si>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</si>
  <si>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</si>
  <si>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</si>
  <si>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</si>
  <si>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</si>
  <si>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</si>
  <si>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</si>
  <si>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</si>
  <si>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</si>
  <si>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</si>
  <si>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</si>
  <si>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</si>
  <si>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</si>
  <si>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</si>
  <si>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</si>
  <si>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</si>
  <si>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</si>
  <si>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</si>
  <si>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</si>
  <si>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</si>
  <si>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</si>
  <si>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</si>
  <si>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</si>
  <si>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</si>
  <si>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</si>
  <si>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</si>
  <si>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</si>
  <si>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</si>
  <si>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</si>
  <si>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</si>
  <si>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</si>
  <si>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</si>
  <si>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</si>
  <si>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</si>
  <si>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</si>
  <si>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</si>
  <si>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</si>
  <si>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</si>
  <si>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</si>
  <si>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</si>
  <si>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</si>
  <si>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</si>
  <si>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</si>
  <si>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</si>
  <si>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</si>
  <si>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</si>
  <si>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</si>
  <si>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</si>
  <si>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</si>
  <si>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</si>
  <si>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</si>
  <si>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</si>
  <si>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</si>
  <si>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</si>
  <si>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</si>
  <si>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</si>
  <si>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</si>
  <si>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</si>
  <si>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</si>
  <si>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</si>
  <si>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</si>
  <si>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</si>
  <si>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</si>
  <si>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</si>
  <si>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</si>
  <si>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</si>
  <si>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</si>
  <si>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</si>
  <si>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</si>
  <si>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</si>
  <si>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</si>
  <si>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</si>
  <si>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</si>
  <si>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</si>
  <si>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</si>
  <si>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</si>
  <si>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</si>
  <si>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</si>
  <si>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</si>
  <si>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</si>
  <si>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</si>
  <si>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</si>
  <si>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</si>
  <si>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</si>
  <si>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</si>
  <si>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</si>
  <si>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</si>
  <si>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</si>
  <si>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</si>
  <si>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</si>
  <si>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</si>
  <si>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</si>
  <si>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</si>
  <si>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</si>
  <si>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</si>
  <si>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</si>
  <si>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</si>
  <si>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</si>
  <si>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</si>
  <si>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</si>
  <si>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</si>
  <si>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</si>
  <si>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</si>
  <si>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</si>
  <si>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</si>
  <si>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</si>
  <si>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</si>
  <si>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</si>
  <si>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</si>
  <si>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</si>
  <si>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</si>
  <si>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</si>
  <si>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</si>
  <si>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</si>
  <si>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</si>
  <si>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</si>
  <si>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</si>
  <si>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</si>
  <si>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</si>
  <si>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</si>
  <si>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</si>
  <si>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</si>
  <si>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</si>
  <si>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</si>
  <si>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</si>
  <si>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</si>
  <si>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</si>
  <si>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</si>
  <si>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</si>
  <si>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</si>
  <si>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</si>
  <si>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</si>
  <si>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</si>
  <si>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</si>
  <si>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</si>
  <si>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</si>
  <si>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</si>
  <si>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</si>
  <si>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</si>
  <si>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</si>
  <si>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</si>
  <si>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</si>
  <si>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</si>
  <si>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</si>
  <si>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</si>
  <si>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</si>
  <si>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</si>
  <si>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</si>
  <si>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</si>
  <si>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</si>
  <si>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</si>
  <si>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</si>
  <si>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</si>
  <si>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</si>
  <si>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</si>
  <si>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</si>
  <si>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</si>
  <si>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</si>
  <si>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</si>
  <si>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</si>
  <si>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</si>
  <si>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</si>
  <si>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</si>
  <si>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</si>
  <si>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</si>
  <si>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</si>
  <si>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</si>
  <si>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</si>
  <si>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</si>
  <si>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</si>
  <si>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</si>
  <si>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</si>
  <si>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</si>
  <si>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</si>
  <si>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</si>
  <si>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</si>
  <si>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</si>
  <si>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</si>
  <si>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</si>
  <si>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</si>
  <si>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</si>
  <si>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</si>
  <si>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</si>
  <si>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</si>
  <si>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</si>
  <si>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</si>
  <si>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</si>
  <si>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</si>
  <si>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</si>
  <si>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</si>
  <si>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</si>
  <si>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</si>
  <si>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</si>
  <si>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</si>
  <si>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</si>
  <si>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</si>
  <si>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</si>
  <si>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</si>
  <si>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</si>
  <si>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</si>
  <si>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</si>
  <si>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</si>
  <si>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</si>
  <si>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</si>
  <si>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</si>
  <si>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</si>
  <si>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</si>
  <si>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</si>
  <si>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</si>
  <si>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</si>
  <si>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</si>
  <si>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</si>
  <si>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</si>
  <si>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</si>
  <si>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</si>
  <si>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</si>
  <si>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</si>
  <si>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</si>
  <si>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</si>
  <si>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</si>
  <si>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</si>
  <si>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</si>
  <si>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</si>
  <si>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</si>
  <si>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</si>
  <si>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</si>
  <si>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</si>
  <si>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</si>
  <si>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</si>
  <si>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</si>
  <si>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</si>
  <si>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</si>
  <si>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</si>
  <si>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</si>
  <si>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</si>
  <si>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</si>
  <si>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</si>
  <si>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</si>
  <si>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</si>
  <si>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</si>
  <si>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</si>
  <si>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</si>
  <si>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</si>
  <si>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</si>
  <si>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</si>
  <si>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</si>
  <si>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</si>
  <si>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</si>
  <si>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</si>
  <si>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</si>
  <si>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</si>
  <si>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</si>
  <si>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</si>
  <si>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</si>
  <si>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</si>
  <si>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</si>
  <si>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</si>
  <si>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</si>
  <si>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</si>
  <si>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</si>
  <si>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</si>
  <si>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</si>
  <si>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</si>
  <si>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</si>
  <si>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</si>
  <si>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</si>
  <si>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</si>
  <si>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</si>
  <si>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</si>
  <si>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</si>
  <si>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</si>
  <si>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</si>
  <si>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</si>
  <si>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</si>
  <si>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</si>
  <si>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</si>
  <si>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</si>
  <si>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</si>
  <si>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</si>
  <si>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</si>
  <si>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</si>
  <si>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</si>
  <si>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</si>
  <si>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</si>
  <si>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</si>
  <si>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</si>
  <si>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</si>
  <si>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</si>
  <si>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</si>
  <si>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</si>
  <si>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</si>
  <si>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</si>
  <si>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</si>
  <si>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</si>
  <si>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</si>
  <si>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</si>
  <si>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</si>
  <si>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</si>
  <si>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</si>
  <si>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</si>
  <si>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</si>
  <si>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</si>
  <si>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</si>
  <si>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</si>
  <si>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</si>
  <si>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</si>
  <si>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</si>
  <si>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</si>
  <si>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</si>
  <si>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</si>
  <si>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</si>
  <si>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</si>
  <si>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</si>
  <si>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</si>
  <si>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</si>
  <si>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</si>
  <si>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</si>
  <si>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</si>
  <si>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</si>
  <si>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</si>
  <si>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</si>
  <si>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</si>
  <si>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</si>
  <si>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</si>
  <si>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</si>
  <si>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</si>
  <si>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</si>
  <si>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</si>
  <si>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</si>
  <si>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</si>
  <si>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</si>
  <si>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</si>
  <si>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</si>
  <si>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</si>
  <si>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</si>
  <si>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</si>
  <si>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</si>
  <si>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</si>
  <si>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</si>
  <si>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</si>
  <si>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</si>
  <si>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</si>
  <si>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</si>
  <si>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</si>
  <si>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</si>
  <si>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</si>
  <si>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</si>
  <si>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</si>
  <si>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</si>
  <si>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</si>
  <si>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</si>
  <si>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</si>
  <si>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</si>
  <si>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</si>
  <si>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</si>
  <si>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</si>
  <si>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</si>
  <si>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</si>
  <si>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</si>
  <si>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</si>
  <si>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</si>
  <si>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</si>
  <si>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</si>
  <si>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</si>
  <si>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</si>
  <si>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</si>
  <si>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</si>
  <si>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</si>
  <si>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</si>
  <si>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</si>
  <si>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</si>
  <si>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</si>
  <si>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</si>
  <si>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</si>
  <si>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</si>
  <si>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</si>
  <si>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</si>
  <si>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</si>
  <si>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</si>
  <si>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</si>
  <si>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</si>
  <si>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</si>
  <si>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</si>
  <si>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</si>
  <si>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</si>
  <si>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</si>
  <si>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</si>
  <si>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</si>
  <si>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</si>
  <si>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</si>
  <si>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</si>
  <si>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</si>
  <si>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</si>
  <si>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</si>
  <si>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</si>
  <si>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</si>
  <si>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</si>
  <si>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</si>
  <si>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</si>
  <si>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</si>
  <si>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</si>
  <si>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</si>
  <si>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</si>
  <si>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</si>
  <si>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</si>
  <si>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</si>
  <si>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</si>
  <si>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</si>
  <si>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</si>
  <si>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</si>
  <si>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</si>
  <si>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</si>
  <si>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</si>
  <si>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</si>
  <si>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</si>
  <si>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</si>
  <si>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</si>
  <si>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</si>
  <si>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</si>
  <si>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</si>
  <si>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</si>
  <si>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</si>
  <si>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</si>
  <si>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</si>
  <si>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</si>
  <si>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</si>
  <si>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</si>
  <si>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</si>
  <si>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</si>
  <si>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</si>
  <si>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</si>
  <si>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</si>
  <si>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</si>
  <si>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</si>
  <si>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</si>
  <si>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</si>
  <si>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</si>
  <si>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</si>
  <si>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</si>
  <si>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</si>
  <si>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</si>
  <si>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</si>
  <si>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</si>
  <si>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</si>
  <si>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</si>
  <si>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</si>
  <si>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</si>
  <si>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</si>
  <si>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</si>
  <si>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</si>
  <si>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</si>
  <si>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</si>
  <si>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</si>
  <si>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</si>
  <si>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</si>
  <si>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</si>
  <si>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</si>
  <si>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</si>
  <si>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</si>
  <si>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</si>
  <si>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</si>
  <si>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</si>
  <si>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</si>
  <si>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</si>
  <si>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</si>
  <si>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</si>
  <si>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</si>
  <si>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</si>
  <si>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</si>
  <si>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</si>
  <si>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</si>
  <si>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</si>
  <si>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</si>
  <si>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</si>
  <si>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</si>
  <si>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</si>
  <si>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</si>
  <si>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</si>
  <si>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</si>
  <si>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</si>
  <si>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</si>
  <si>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</si>
  <si>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</si>
  <si>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</si>
  <si>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</si>
  <si>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</si>
  <si>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</si>
  <si>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</si>
  <si>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</si>
  <si>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</si>
  <si>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</si>
  <si>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</si>
  <si>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</si>
  <si>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</si>
  <si>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</si>
  <si>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</si>
  <si>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</si>
  <si>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</si>
  <si>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</si>
  <si>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</si>
  <si>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</si>
  <si>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</si>
  <si>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</si>
  <si>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</si>
  <si>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</si>
  <si>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</si>
  <si>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</si>
  <si>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</si>
  <si>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</si>
  <si>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</si>
  <si>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</si>
  <si>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</si>
  <si>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</si>
  <si>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</si>
  <si>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</si>
  <si>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</si>
  <si>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</si>
  <si>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</si>
  <si>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</si>
  <si>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</si>
  <si>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</si>
  <si>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</si>
  <si>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</si>
  <si>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</si>
  <si>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</si>
  <si>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</si>
  <si>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</si>
  <si>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</si>
  <si>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</si>
  <si>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</si>
  <si>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</si>
  <si>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</si>
  <si>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</si>
  <si>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</si>
  <si>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</si>
  <si>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</si>
  <si>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</si>
  <si>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</si>
  <si>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</si>
  <si>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</si>
  <si>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</si>
  <si>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</si>
  <si>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</si>
  <si>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</si>
  <si>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</si>
  <si>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</si>
  <si>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</si>
  <si>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</si>
  <si>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</si>
  <si>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</si>
  <si>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</si>
  <si>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</si>
  <si>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</si>
  <si>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</si>
  <si>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</si>
  <si>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</si>
  <si>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</si>
  <si>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</si>
  <si>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</si>
  <si>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</si>
  <si>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</si>
  <si>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</si>
  <si>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</si>
  <si>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</si>
  <si>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</si>
  <si>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</si>
  <si>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</si>
  <si>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</si>
  <si>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</si>
  <si>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</si>
  <si>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</si>
  <si>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</si>
  <si>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</si>
  <si>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</si>
  <si>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</si>
  <si>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</si>
  <si>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</si>
  <si>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</si>
  <si>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</si>
  <si>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</si>
  <si>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</si>
  <si>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</si>
  <si>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</si>
  <si>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</si>
  <si>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</si>
  <si>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</si>
  <si>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</si>
  <si>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</si>
  <si>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</si>
  <si>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</si>
  <si>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</si>
  <si>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</si>
  <si>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</si>
  <si>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</si>
  <si>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</si>
  <si>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</si>
  <si>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</si>
  <si>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</si>
  <si>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</si>
  <si>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</si>
  <si>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</si>
  <si>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</si>
  <si>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</si>
  <si>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</si>
  <si>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</si>
  <si>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</si>
  <si>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</si>
  <si>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</si>
  <si>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</si>
  <si>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</si>
  <si>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</si>
  <si>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</si>
  <si>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</si>
  <si>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</si>
  <si>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</si>
  <si>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</si>
  <si>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</si>
  <si>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</si>
  <si>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</si>
  <si>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</si>
  <si>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</si>
  <si>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</si>
  <si>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</si>
  <si>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</si>
  <si>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</si>
  <si>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</si>
  <si>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</si>
  <si>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</si>
  <si>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</si>
  <si>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</si>
  <si>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</si>
  <si>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</si>
  <si>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</si>
  <si>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</si>
  <si>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</si>
  <si>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</si>
  <si>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</si>
  <si>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</si>
  <si>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</si>
  <si>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</si>
  <si>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</si>
  <si>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</si>
  <si>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</si>
  <si>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</si>
  <si>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</si>
  <si>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</si>
  <si>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</si>
  <si>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</si>
  <si>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</si>
  <si>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</si>
  <si>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</si>
  <si>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</si>
  <si>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</si>
  <si>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</si>
  <si>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</si>
  <si>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</si>
  <si>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</si>
  <si>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</si>
  <si>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</si>
  <si>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</si>
  <si>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</si>
  <si>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</si>
  <si>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</si>
  <si>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</si>
  <si>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</si>
  <si>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</si>
  <si>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</si>
  <si>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</si>
  <si>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</si>
  <si>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</si>
  <si>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</si>
  <si>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</si>
  <si>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</si>
  <si>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</si>
  <si>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</si>
  <si>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</si>
  <si>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</si>
  <si>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</si>
  <si>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</si>
  <si>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</si>
  <si>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</si>
  <si>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</si>
  <si>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</si>
  <si>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</si>
  <si>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</si>
  <si>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</si>
  <si>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</si>
  <si>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</si>
  <si>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</si>
  <si>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</si>
  <si>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</si>
  <si>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</si>
  <si>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</si>
  <si>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</si>
  <si>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</si>
  <si>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</si>
  <si>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</si>
  <si>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</si>
  <si>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</si>
  <si>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</si>
  <si>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</si>
  <si>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</si>
  <si>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</si>
  <si>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</si>
  <si>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</si>
  <si>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</si>
  <si>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</si>
  <si>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</si>
  <si>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</si>
  <si>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</si>
  <si>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</si>
  <si>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</si>
  <si>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</si>
  <si>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</si>
  <si>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</si>
  <si>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</si>
  <si>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</si>
  <si>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</si>
  <si>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</si>
  <si>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</si>
  <si>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</si>
  <si>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</si>
  <si>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</si>
  <si>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</si>
  <si>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</si>
  <si>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</si>
  <si>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</si>
  <si>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</si>
  <si>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</si>
  <si>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</si>
  <si>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</si>
  <si>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</si>
  <si>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</si>
  <si>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</si>
  <si>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</si>
  <si>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</si>
  <si>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</si>
  <si>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</si>
  <si>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</si>
  <si>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</si>
  <si>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</si>
  <si>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</si>
  <si>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</si>
  <si>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</si>
  <si>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</si>
  <si>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</si>
  <si>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</si>
  <si>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</si>
  <si>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</si>
  <si>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</si>
  <si>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</si>
  <si>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</si>
  <si>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</si>
  <si>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</si>
  <si>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</si>
  <si>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</si>
  <si>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</si>
  <si>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</si>
  <si>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</si>
  <si>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</si>
  <si>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</si>
  <si>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</si>
  <si>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</si>
  <si>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</si>
  <si>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</si>
  <si>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</si>
  <si>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</si>
  <si>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</si>
  <si>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</si>
  <si>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</si>
  <si>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</si>
  <si>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</si>
  <si>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</si>
  <si>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</si>
  <si>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</si>
  <si>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</si>
  <si>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</si>
  <si>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</si>
  <si>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</si>
  <si>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</si>
  <si>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</si>
  <si>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</si>
  <si>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</si>
  <si>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</si>
  <si>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</si>
  <si>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</si>
  <si>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</si>
  <si>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</si>
  <si>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</si>
  <si>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</si>
  <si>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</si>
  <si>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</si>
  <si>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</si>
  <si>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</si>
  <si>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</si>
  <si>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</si>
  <si>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</si>
  <si>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</si>
  <si>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</si>
  <si>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</si>
  <si>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</si>
  <si>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</si>
  <si>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</si>
  <si>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</si>
  <si>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</si>
  <si>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</si>
  <si>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</si>
  <si>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</si>
  <si>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</si>
  <si>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</si>
  <si>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</si>
  <si>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</si>
  <si>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</si>
  <si>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</si>
  <si>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</si>
  <si>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</si>
  <si>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</si>
  <si>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</si>
  <si>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</si>
  <si>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</si>
  <si>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</si>
  <si>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</si>
  <si>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</si>
  <si>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</si>
  <si>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</si>
  <si>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</si>
  <si>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</si>
  <si>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</si>
  <si>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</si>
  <si>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</si>
  <si>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</si>
  <si>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</si>
  <si>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</si>
  <si>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</si>
  <si>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</si>
  <si>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</si>
  <si>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</si>
  <si>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</si>
  <si>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</si>
  <si>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</si>
  <si>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</si>
  <si>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</si>
  <si>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</si>
  <si>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</si>
  <si>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</si>
  <si>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</si>
  <si>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</si>
  <si>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</si>
  <si>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</si>
  <si>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</si>
  <si>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</si>
  <si>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</si>
  <si>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</si>
  <si>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</si>
  <si>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</si>
  <si>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</si>
  <si>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</si>
  <si>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</si>
  <si>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</si>
  <si>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</si>
  <si>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</si>
  <si>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</si>
  <si>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</si>
  <si>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</si>
  <si>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</si>
  <si>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</si>
  <si>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</si>
  <si>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</si>
  <si>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</si>
  <si>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</si>
  <si>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</si>
  <si>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</si>
  <si>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</si>
  <si>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</si>
  <si>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</si>
  <si>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</si>
  <si>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</si>
  <si>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</si>
  <si>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</si>
  <si>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</si>
  <si>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</si>
  <si>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</si>
  <si>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</si>
  <si>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</si>
  <si>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</si>
  <si>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</si>
  <si>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</si>
  <si>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</si>
  <si>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</si>
  <si>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</si>
  <si>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</si>
  <si>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</si>
  <si>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</si>
  <si>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</si>
  <si>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</si>
  <si>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</si>
  <si>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</si>
  <si>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</si>
  <si>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</si>
  <si>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</si>
  <si>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</si>
  <si>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</si>
  <si>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</si>
  <si>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</si>
  <si>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</si>
  <si>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</si>
  <si>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</si>
  <si>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</si>
  <si>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</si>
  <si>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</si>
  <si>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</si>
  <si>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</si>
  <si>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</si>
  <si>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</si>
  <si>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</si>
  <si>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</si>
  <si>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</si>
  <si>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</si>
  <si>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</si>
  <si>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</si>
  <si>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</si>
  <si>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</si>
  <si>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</si>
  <si>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</si>
  <si>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</si>
  <si>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</si>
  <si>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</si>
  <si>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</si>
  <si>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</si>
  <si>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</si>
  <si>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</si>
  <si>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</si>
  <si>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</si>
  <si>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</si>
  <si>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</si>
  <si>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</si>
  <si>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</si>
  <si>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</si>
  <si>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</si>
  <si>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</si>
  <si>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</si>
  <si>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</si>
  <si>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</si>
  <si>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</si>
  <si>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</si>
  <si>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</si>
  <si>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</si>
  <si>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</si>
  <si>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</si>
  <si>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</si>
  <si>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</si>
  <si>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</si>
  <si>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</si>
  <si>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</si>
  <si>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</si>
  <si>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</si>
  <si>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</si>
  <si>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</si>
  <si>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</si>
  <si>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</si>
  <si>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</si>
  <si>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</si>
  <si>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</si>
  <si>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</si>
  <si>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</si>
  <si>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</si>
  <si>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</si>
  <si>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</si>
  <si>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</si>
  <si>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</si>
  <si>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</si>
  <si>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</si>
  <si>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</si>
  <si>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</si>
  <si>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</si>
  <si>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</si>
  <si>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</si>
  <si>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</si>
  <si>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</si>
  <si>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</si>
  <si>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</si>
  <si>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</si>
  <si>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</si>
  <si>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</si>
  <si>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</si>
  <si>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</si>
  <si>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</si>
  <si>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</si>
  <si>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</si>
  <si>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</si>
  <si>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</si>
  <si>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</si>
  <si>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</si>
  <si>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</si>
  <si>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</si>
  <si>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</si>
  <si>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</si>
  <si>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</si>
  <si>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</si>
  <si>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</si>
  <si>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</si>
  <si>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</si>
  <si>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</si>
  <si>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</si>
  <si>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</si>
  <si>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</si>
  <si>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</si>
  <si>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</si>
  <si>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</si>
  <si>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</si>
  <si>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</si>
  <si>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</si>
  <si>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</si>
  <si>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</si>
  <si>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</si>
  <si>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</si>
  <si>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</si>
  <si>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</si>
  <si>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</si>
  <si>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</si>
  <si>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</si>
  <si>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</si>
  <si>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</si>
  <si>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</si>
  <si>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</si>
  <si>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</si>
  <si>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</si>
  <si>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</si>
  <si>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</si>
  <si>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</si>
  <si>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</si>
  <si>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</si>
  <si>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</si>
  <si>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</si>
  <si>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</si>
  <si>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</si>
  <si>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</si>
  <si>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</si>
  <si>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</si>
  <si>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</si>
  <si>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</si>
  <si>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</si>
  <si>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</si>
  <si>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</si>
  <si>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</si>
  <si>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</si>
  <si>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</si>
  <si>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</si>
  <si>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</si>
  <si>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</si>
  <si>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</si>
  <si>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</si>
  <si>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</si>
  <si>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</si>
  <si>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</si>
  <si>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</si>
  <si>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</si>
  <si>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</si>
  <si>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</si>
  <si>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</si>
  <si>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</si>
  <si>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</si>
  <si>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</si>
  <si>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</si>
  <si>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</si>
  <si>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</si>
  <si>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</si>
  <si>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</si>
  <si>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</si>
  <si>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</si>
  <si>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</si>
  <si>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</si>
  <si>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</si>
  <si>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</si>
  <si>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</si>
  <si>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</si>
  <si>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</si>
  <si>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</si>
  <si>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</si>
  <si>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</si>
  <si>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</si>
  <si>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</si>
  <si>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</si>
  <si>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</si>
  <si>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</si>
  <si>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</si>
  <si>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</si>
  <si>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</si>
  <si>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</si>
  <si>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</si>
  <si>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</si>
  <si>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</si>
  <si>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</si>
  <si>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</si>
  <si>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</si>
  <si>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</si>
  <si>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</si>
  <si>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</si>
  <si>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</si>
  <si>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</si>
  <si>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</si>
  <si>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</si>
  <si>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</si>
  <si>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</si>
  <si>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</si>
  <si>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</si>
  <si>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</si>
  <si>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</si>
  <si>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</si>
  <si>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</si>
  <si>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</si>
  <si>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</si>
  <si>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</si>
  <si>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</si>
  <si>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</si>
  <si>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</si>
  <si>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</si>
  <si>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</si>
  <si>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</si>
  <si>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</si>
  <si>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</si>
  <si>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</si>
  <si>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</si>
  <si>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</si>
  <si>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</si>
  <si>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</si>
  <si>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</si>
  <si>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</si>
  <si>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</si>
  <si>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</si>
  <si>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</si>
  <si>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</si>
  <si>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</si>
  <si>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</si>
  <si>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</si>
  <si>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</si>
  <si>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</si>
  <si>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</si>
  <si>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</si>
  <si>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</si>
  <si>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</si>
  <si>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</si>
  <si>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</si>
  <si>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</si>
  <si>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</si>
  <si>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</si>
  <si>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</si>
  <si>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</si>
  <si>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</si>
  <si>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</si>
  <si>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</si>
  <si>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</si>
  <si>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</si>
  <si>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</si>
  <si>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</si>
  <si>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</si>
  <si>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</si>
  <si>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</si>
  <si>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</si>
  <si>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</si>
  <si>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</si>
  <si>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</si>
  <si>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</si>
  <si>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</si>
  <si>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</si>
  <si>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</si>
  <si>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</si>
  <si>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</si>
  <si>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</si>
  <si>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</si>
  <si>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</si>
  <si>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</si>
  <si>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</si>
  <si>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</si>
  <si>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</si>
  <si>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</si>
  <si>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</si>
  <si>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</si>
  <si>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</si>
  <si>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</si>
  <si>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</si>
  <si>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</si>
  <si>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</si>
  <si>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</si>
  <si>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</si>
  <si>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</si>
  <si>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</si>
  <si>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</si>
  <si>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</si>
  <si>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</si>
  <si>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</si>
  <si>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</si>
  <si>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</si>
  <si>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</si>
  <si>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</si>
  <si>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</si>
  <si>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</si>
  <si>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</si>
  <si>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</si>
  <si>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</si>
  <si>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</si>
  <si>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</si>
  <si>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</si>
  <si>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</si>
  <si>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</si>
  <si>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</si>
  <si>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</si>
  <si>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</si>
  <si>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</si>
  <si>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</si>
  <si>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</si>
  <si>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</si>
  <si>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</si>
  <si>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</si>
  <si>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</si>
  <si>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</si>
  <si>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</si>
  <si>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</si>
  <si>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</si>
  <si>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</si>
  <si>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</si>
  <si>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</si>
  <si>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</si>
  <si>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</si>
  <si>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</si>
  <si>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</si>
  <si>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</si>
  <si>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</si>
  <si>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</si>
  <si>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</si>
  <si>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</si>
  <si>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</si>
  <si>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</si>
  <si>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</si>
  <si>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</si>
  <si>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</si>
  <si>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</si>
  <si>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</si>
  <si>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</si>
  <si>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</si>
  <si>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</si>
  <si>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</si>
  <si>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</si>
  <si>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</si>
  <si>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</si>
  <si>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</si>
  <si>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</si>
  <si>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</si>
  <si>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</si>
  <si>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</si>
  <si>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</si>
  <si>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</si>
  <si>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</si>
  <si>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</si>
  <si>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</si>
  <si>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</si>
  <si>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</si>
  <si>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</si>
  <si>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</si>
  <si>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</si>
  <si>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</si>
  <si>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</si>
  <si>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</si>
  <si>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</si>
  <si>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</si>
  <si>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</si>
  <si>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</si>
  <si>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</si>
  <si>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</si>
  <si>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</si>
  <si>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</si>
  <si>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</si>
  <si>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</si>
  <si>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</si>
  <si>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</si>
  <si>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</si>
  <si>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</si>
  <si>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</si>
  <si>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</si>
  <si>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</si>
  <si>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</si>
  <si>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</si>
  <si>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</si>
  <si>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</si>
  <si>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</si>
  <si>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</si>
  <si>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</si>
  <si>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</si>
  <si>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</si>
  <si>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</si>
  <si>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</si>
  <si>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</si>
  <si>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</si>
  <si>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</si>
  <si>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</si>
  <si>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</si>
  <si>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</si>
  <si>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</si>
  <si>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</si>
  <si>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</si>
  <si>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</si>
  <si>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</si>
  <si>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</si>
  <si>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</si>
  <si>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</si>
  <si>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</si>
  <si>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</si>
  <si>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</si>
  <si>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</si>
  <si>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</si>
  <si>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</si>
  <si>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</si>
  <si>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</si>
  <si>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</si>
  <si>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</si>
  <si>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</si>
  <si>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</si>
  <si>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</si>
  <si>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</si>
  <si>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</si>
  <si>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</si>
  <si>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</si>
  <si>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</si>
  <si>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</si>
  <si>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</si>
  <si>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</si>
  <si>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</si>
  <si>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</si>
  <si>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</si>
  <si>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</si>
  <si>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</si>
  <si>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</si>
  <si>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</si>
  <si>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</si>
  <si>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</si>
  <si>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</si>
  <si>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</si>
  <si>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</si>
  <si>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</si>
  <si>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</si>
  <si>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</si>
  <si>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</si>
  <si>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</si>
  <si>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</si>
  <si>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</si>
  <si>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</si>
  <si>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</si>
  <si>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</si>
  <si>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</si>
  <si>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</si>
  <si>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</si>
  <si>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</si>
  <si>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</si>
  <si>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</si>
  <si>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</si>
  <si>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</si>
  <si>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</si>
  <si>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</si>
  <si>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</si>
  <si>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</si>
  <si>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</si>
  <si>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</si>
  <si>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</si>
  <si>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</si>
  <si>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</si>
  <si>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</si>
  <si>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</si>
  <si>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</si>
  <si>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</si>
  <si>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</si>
  <si>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</si>
  <si>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</si>
  <si>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</si>
  <si>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</si>
  <si>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</si>
  <si>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</si>
  <si>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</si>
  <si>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</si>
  <si>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</si>
  <si>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</si>
  <si>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</si>
  <si>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</si>
  <si>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</si>
  <si>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</si>
  <si>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</si>
  <si>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</si>
  <si>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</si>
  <si>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</si>
  <si>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</si>
  <si>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</si>
  <si>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</si>
  <si>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</si>
  <si>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</si>
  <si>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</si>
  <si>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</si>
  <si>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</si>
  <si>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</si>
  <si>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</si>
  <si>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</si>
  <si>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</si>
  <si>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</si>
  <si>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</si>
  <si>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</si>
  <si>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</si>
  <si>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</si>
  <si>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</si>
  <si>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</si>
  <si>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</si>
  <si>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</si>
  <si>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</si>
  <si>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</si>
  <si>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</si>
  <si>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</si>
  <si>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</si>
  <si>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</si>
  <si>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</si>
  <si>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</si>
  <si>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</si>
  <si>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</si>
  <si>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</si>
  <si>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</si>
  <si>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</si>
  <si>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</si>
  <si>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</si>
  <si>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</si>
  <si>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</si>
  <si>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</si>
  <si>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</si>
  <si>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</si>
  <si>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</si>
  <si>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</si>
  <si>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</si>
  <si>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</si>
  <si>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</si>
  <si>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</si>
  <si>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</si>
  <si>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</si>
  <si>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</si>
  <si>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</si>
  <si>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</si>
  <si>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</si>
  <si>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</si>
  <si>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</si>
  <si>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</si>
  <si>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</si>
  <si>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</si>
  <si>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</si>
  <si>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</si>
  <si>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</si>
  <si>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</si>
  <si>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</si>
  <si>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</si>
  <si>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</si>
  <si>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</si>
  <si>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</si>
  <si>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</si>
  <si>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</si>
  <si>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</si>
  <si>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</si>
  <si>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</si>
  <si>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</si>
  <si>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</si>
  <si>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</si>
  <si>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</si>
  <si>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</si>
  <si>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</si>
  <si>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</si>
  <si>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</si>
  <si>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</si>
  <si>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</si>
  <si>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</si>
  <si>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</si>
  <si>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</si>
  <si>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</si>
  <si>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</si>
  <si>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</si>
  <si>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</si>
  <si>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</si>
  <si>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</si>
  <si>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</si>
  <si>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</si>
  <si>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</si>
  <si>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</si>
  <si>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</si>
  <si>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</si>
  <si>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</si>
  <si>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</si>
  <si>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</si>
  <si>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</si>
  <si>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</si>
  <si>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</si>
  <si>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</si>
  <si>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</si>
  <si>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</si>
  <si>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</si>
  <si>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</si>
  <si>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</si>
  <si>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</si>
  <si>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</si>
  <si>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</si>
  <si>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</si>
  <si>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</si>
  <si>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</si>
  <si>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</si>
  <si>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</si>
  <si>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</si>
  <si>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</si>
  <si>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</si>
  <si>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</si>
  <si>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</si>
  <si>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</si>
  <si>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</si>
  <si>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</si>
  <si>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</si>
  <si>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</si>
  <si>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</si>
  <si>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</si>
  <si>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</si>
  <si>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</si>
  <si>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</si>
  <si>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</si>
  <si>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</si>
  <si>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</si>
  <si>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</si>
  <si>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</si>
  <si>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</si>
  <si>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</si>
  <si>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</si>
  <si>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</si>
  <si>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</si>
  <si>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</si>
  <si>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</si>
  <si>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</si>
  <si>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</si>
  <si>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</si>
  <si>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</si>
  <si>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</si>
  <si>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</si>
  <si>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</si>
  <si>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</si>
  <si>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</si>
  <si>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</si>
  <si>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</si>
  <si>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</si>
  <si>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</si>
  <si>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</si>
  <si>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</si>
  <si>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</si>
  <si>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</si>
  <si>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</si>
  <si>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</si>
  <si>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</si>
  <si>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</si>
  <si>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</si>
  <si>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</si>
  <si>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</si>
  <si>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</si>
  <si>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</si>
  <si>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</si>
  <si>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</si>
  <si>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</si>
  <si>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</si>
  <si>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</si>
  <si>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</si>
  <si>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</si>
  <si>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</si>
  <si>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</si>
  <si>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</si>
  <si>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</si>
  <si>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</si>
  <si>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</si>
  <si>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</si>
  <si>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</si>
  <si>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</si>
  <si>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</si>
  <si>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</si>
  <si>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</si>
  <si>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</si>
  <si>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</si>
  <si>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</si>
  <si>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</si>
  <si>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</si>
  <si>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</si>
  <si>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</si>
  <si>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</si>
  <si>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</si>
  <si>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</si>
  <si>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</si>
  <si>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</si>
  <si>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</si>
  <si>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</si>
  <si>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</si>
  <si>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</si>
  <si>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</si>
  <si>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</si>
  <si>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</si>
  <si>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</si>
  <si>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</si>
  <si>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</si>
  <si>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</si>
  <si>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</si>
  <si>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</si>
  <si>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</si>
  <si>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</si>
  <si>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</si>
  <si>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</si>
  <si>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</si>
  <si>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</si>
  <si>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</si>
  <si>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</si>
  <si>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</si>
  <si>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</si>
  <si>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</si>
  <si>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</si>
  <si>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</si>
  <si>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</si>
  <si>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</si>
  <si>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</si>
  <si>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</si>
  <si>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</si>
  <si>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</si>
  <si>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</si>
  <si>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</si>
  <si>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</si>
  <si>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</si>
  <si>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</si>
  <si>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</si>
  <si>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</si>
  <si>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</si>
  <si>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</si>
  <si>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</si>
  <si>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</si>
  <si>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</si>
  <si>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</si>
  <si>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</si>
  <si>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</si>
  <si>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</si>
  <si>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</si>
  <si>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</si>
  <si>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</si>
  <si>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</si>
  <si>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</si>
  <si>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</si>
  <si>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</si>
  <si>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</si>
  <si>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</si>
  <si>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</si>
  <si>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</si>
  <si>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</si>
  <si>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</si>
  <si>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</si>
  <si>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</si>
  <si>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</si>
  <si>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</si>
  <si>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</si>
  <si>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</si>
  <si>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</si>
  <si>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</si>
  <si>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</si>
  <si>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</si>
  <si>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</si>
  <si>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</si>
  <si>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</si>
  <si>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</si>
  <si>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</si>
  <si>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</si>
  <si>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</si>
  <si>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</si>
  <si>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</si>
  <si>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</si>
  <si>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</si>
  <si>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</si>
  <si>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</si>
  <si>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</si>
  <si>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</si>
  <si>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</si>
  <si>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</si>
  <si>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</si>
  <si>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</si>
  <si>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</si>
  <si>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</si>
  <si>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</si>
  <si>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</si>
  <si>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</si>
  <si>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</si>
  <si>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</si>
  <si>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</si>
  <si>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</si>
  <si>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</si>
  <si>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</si>
  <si>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</si>
  <si>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</si>
  <si>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</si>
  <si>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</si>
  <si>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</si>
  <si>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</si>
  <si>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</si>
  <si>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</si>
  <si>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</si>
  <si>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</si>
  <si>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</si>
  <si>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</si>
  <si>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</si>
  <si>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</si>
  <si>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</si>
  <si>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</si>
  <si>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</si>
  <si>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</si>
  <si>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</si>
  <si>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</si>
  <si>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</si>
  <si>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</si>
  <si>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</si>
  <si>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</si>
  <si>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</si>
  <si>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</si>
  <si>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</si>
  <si>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</si>
  <si>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</si>
  <si>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</si>
  <si>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</si>
  <si>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</si>
  <si>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</si>
  <si>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</si>
  <si>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</si>
  <si>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</si>
  <si>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</si>
  <si>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</si>
  <si>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</si>
  <si>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</si>
  <si>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</si>
  <si>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</si>
  <si>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</si>
  <si>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</si>
  <si>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</si>
  <si>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</si>
  <si>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</si>
  <si>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</si>
  <si>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</si>
  <si>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</si>
  <si>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</si>
  <si>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</si>
  <si>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</si>
  <si>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</si>
  <si>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</si>
  <si>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</si>
  <si>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</si>
  <si>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</si>
  <si>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</si>
  <si>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</si>
  <si>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</si>
  <si>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</si>
  <si>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</si>
  <si>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</si>
  <si>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</si>
  <si>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</si>
  <si>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</si>
  <si>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</si>
  <si>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</si>
  <si>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</si>
  <si>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</si>
  <si>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</si>
  <si>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</si>
  <si>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</si>
  <si>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</si>
  <si>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</si>
  <si>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</si>
  <si>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</si>
  <si>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</si>
  <si>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</si>
  <si>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</si>
  <si>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</si>
  <si>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</si>
  <si>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</si>
  <si>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</si>
  <si>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</si>
  <si>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</si>
  <si>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</si>
  <si>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</si>
  <si>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</si>
  <si>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</si>
  <si>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</si>
  <si>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</si>
  <si>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</si>
  <si>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</si>
  <si>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</si>
  <si>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</si>
  <si>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</si>
  <si>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</si>
  <si>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</si>
  <si>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</si>
  <si>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</si>
  <si>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</si>
  <si>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</si>
  <si>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</si>
  <si>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</si>
  <si>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</si>
  <si>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</si>
  <si>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</si>
  <si>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</si>
  <si>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</si>
  <si>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</si>
  <si>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</si>
  <si>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</si>
  <si>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</si>
  <si>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</si>
  <si>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</si>
  <si>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</si>
  <si>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</si>
  <si>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</si>
  <si>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</si>
  <si>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</si>
  <si>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</si>
  <si>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</si>
  <si>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</si>
  <si>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</si>
  <si>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</si>
  <si>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</si>
  <si>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</si>
  <si>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</si>
  <si>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</si>
  <si>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</si>
  <si>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</si>
  <si>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</si>
  <si>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</si>
  <si>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</si>
  <si>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</si>
  <si>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</si>
  <si>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</si>
  <si>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</si>
  <si>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</si>
  <si>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</si>
  <si>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</si>
  <si>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</si>
  <si>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</si>
  <si>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</si>
  <si>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</si>
  <si>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</si>
  <si>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</si>
  <si>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</si>
  <si>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</si>
  <si>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</si>
  <si>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</si>
  <si>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</si>
  <si>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</si>
  <si>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</si>
  <si>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</si>
  <si>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</si>
  <si>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</si>
  <si>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</si>
  <si>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</si>
  <si>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</si>
  <si>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</si>
  <si>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</si>
  <si>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</si>
  <si>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</si>
  <si>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</si>
  <si>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</si>
  <si>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</si>
  <si>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</si>
  <si>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</si>
  <si>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</si>
  <si>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</si>
  <si>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</si>
  <si>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</si>
  <si>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</si>
  <si>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</si>
  <si>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</si>
  <si>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</si>
  <si>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</si>
  <si>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</si>
  <si>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</si>
  <si>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</si>
  <si>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</si>
  <si>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</si>
  <si>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</si>
  <si>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</si>
  <si>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</si>
  <si>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</si>
  <si>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</si>
  <si>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</si>
  <si>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</si>
  <si>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</si>
  <si>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</si>
  <si>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</si>
  <si>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</si>
  <si>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</si>
  <si>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</si>
  <si>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</si>
  <si>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</si>
  <si>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</si>
  <si>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</si>
  <si>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</si>
  <si>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</si>
  <si>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</si>
  <si>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</si>
  <si>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</si>
  <si>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</si>
  <si>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</si>
  <si>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</si>
  <si>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</si>
  <si>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</si>
  <si>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</si>
  <si>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</si>
  <si>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</si>
  <si>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</si>
  <si>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</si>
  <si>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</si>
  <si>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</si>
  <si>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</si>
  <si>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</si>
  <si>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</si>
  <si>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</si>
  <si>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</si>
  <si>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</si>
  <si>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</si>
  <si>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</si>
  <si>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</si>
  <si>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</si>
  <si>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</si>
  <si>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</si>
  <si>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</si>
  <si>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</si>
  <si>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</si>
  <si>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</si>
  <si>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</si>
  <si>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</si>
  <si>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</si>
  <si>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</si>
  <si>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</si>
  <si>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</si>
  <si>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</si>
  <si>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</si>
  <si>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</si>
  <si>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</si>
  <si>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</si>
  <si>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</si>
  <si>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</si>
  <si>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</si>
  <si>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</si>
  <si>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</si>
  <si>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</si>
  <si>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</si>
  <si>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</si>
  <si>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</si>
  <si>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</si>
  <si>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</si>
  <si>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</si>
  <si>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</si>
  <si>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</si>
  <si>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</si>
  <si>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</si>
  <si>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</si>
  <si>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</si>
  <si>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</si>
  <si>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</si>
  <si>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</si>
  <si>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</si>
  <si>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</si>
  <si>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</si>
  <si>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</si>
  <si>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</si>
  <si>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</si>
  <si>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</si>
  <si>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</si>
  <si>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</si>
  <si>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</si>
  <si>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</si>
  <si>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</si>
  <si>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</si>
  <si>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</si>
  <si>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</si>
  <si>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</si>
  <si>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</si>
  <si>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</si>
  <si>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</si>
  <si>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</si>
  <si>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</si>
  <si>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</si>
  <si>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</si>
  <si>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</si>
  <si>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</si>
  <si>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</si>
  <si>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</si>
  <si>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</si>
  <si>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</si>
  <si>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</si>
  <si>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</si>
  <si>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</si>
  <si>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</si>
  <si>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</si>
  <si>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</si>
  <si>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</si>
  <si>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</si>
  <si>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</si>
  <si>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</si>
  <si>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</si>
  <si>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</si>
  <si>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</si>
  <si>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</si>
  <si>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</si>
  <si>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</si>
  <si>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</si>
  <si>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</si>
  <si>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</si>
  <si>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</si>
  <si>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</si>
  <si>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</si>
  <si>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</si>
  <si>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</si>
  <si>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</si>
  <si>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</si>
  <si>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</si>
  <si>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</si>
  <si>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</si>
  <si>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</si>
  <si>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</si>
  <si>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</si>
  <si>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</si>
  <si>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</si>
  <si>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</si>
  <si>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</si>
  <si>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</si>
  <si>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</si>
  <si>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</si>
  <si>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</si>
  <si>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</si>
  <si>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</si>
  <si>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</si>
  <si>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</si>
  <si>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</si>
  <si>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</si>
  <si>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</si>
  <si>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</si>
  <si>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</si>
  <si>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</si>
  <si>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</si>
  <si>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</si>
  <si>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</si>
  <si>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</si>
  <si>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</si>
  <si>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</si>
  <si>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</si>
  <si>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</si>
  <si>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</si>
  <si>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</si>
  <si>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</si>
  <si>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</si>
  <si>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</si>
  <si>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</si>
  <si>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</si>
  <si>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</si>
  <si>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</si>
  <si>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</si>
  <si>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</si>
  <si>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</si>
  <si>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</si>
  <si>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</si>
  <si>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</si>
  <si>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</si>
  <si>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</si>
  <si>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</si>
  <si>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</si>
  <si>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</si>
  <si>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</si>
  <si>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</si>
  <si>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</si>
  <si>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</si>
  <si>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</si>
  <si>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</si>
  <si>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</si>
  <si>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</si>
  <si>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</si>
  <si>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</si>
  <si>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</si>
  <si>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</si>
  <si>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</si>
  <si>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</si>
  <si>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</si>
  <si>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</si>
  <si>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</si>
  <si>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</si>
  <si>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</si>
  <si>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</si>
  <si>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</si>
  <si>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</si>
  <si>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</si>
  <si>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</si>
  <si>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</si>
  <si>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</si>
  <si>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</si>
  <si>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</si>
  <si>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</si>
  <si>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</si>
  <si>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</si>
  <si>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</si>
  <si>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</si>
  <si>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</si>
  <si>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</si>
  <si>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</si>
  <si>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</si>
  <si>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</si>
  <si>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</si>
  <si>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</si>
  <si>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</si>
  <si>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</si>
  <si>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</si>
  <si>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</si>
  <si>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</si>
  <si>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</si>
  <si>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</si>
  <si>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</si>
  <si>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</si>
  <si>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</si>
  <si>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</si>
  <si>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</si>
  <si>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</si>
  <si>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</si>
  <si>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</si>
  <si>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</si>
  <si>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</si>
  <si>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</si>
  <si>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</si>
  <si>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</si>
  <si>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</si>
  <si>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</si>
  <si>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</si>
  <si>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</si>
  <si>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</si>
  <si>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</si>
  <si>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</si>
  <si>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</si>
  <si>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</si>
  <si>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</si>
  <si>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</si>
  <si>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</si>
  <si>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</si>
  <si>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</si>
  <si>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</si>
  <si>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</si>
  <si>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</si>
  <si>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</si>
  <si>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</si>
  <si>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</si>
  <si>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</si>
  <si>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</si>
  <si>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</si>
  <si>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</si>
  <si>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</si>
  <si>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</si>
  <si>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</si>
  <si>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</si>
  <si>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</si>
  <si>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</si>
  <si>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</si>
  <si>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</si>
  <si>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</si>
  <si>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</si>
  <si>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</si>
  <si>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</si>
  <si>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</si>
  <si>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</si>
  <si>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</si>
  <si>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</si>
  <si>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</si>
  <si>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</si>
  <si>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</si>
  <si>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</si>
  <si>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</si>
  <si>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</si>
  <si>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</si>
  <si>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</si>
  <si>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</si>
  <si>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</si>
  <si>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</si>
  <si>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</si>
  <si>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</si>
  <si>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</si>
  <si>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</si>
  <si>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</si>
  <si>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</si>
  <si>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</si>
  <si>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</si>
  <si>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</si>
  <si>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</si>
  <si>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</si>
  <si>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</si>
  <si>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</si>
  <si>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</si>
  <si>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</si>
  <si>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</si>
  <si>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</si>
  <si>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</si>
  <si>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</si>
  <si>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</si>
  <si>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</si>
  <si>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</si>
  <si>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</si>
  <si>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</si>
  <si>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</si>
  <si>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</si>
  <si>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</si>
  <si>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</si>
  <si>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</si>
  <si>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</si>
  <si>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</si>
  <si>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</si>
  <si>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</si>
  <si>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</si>
  <si>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</si>
  <si>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</si>
  <si>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</si>
  <si>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</si>
  <si>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</si>
  <si>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</si>
  <si>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</si>
  <si>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</si>
  <si>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</si>
  <si>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</si>
  <si>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</si>
  <si>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</si>
  <si>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</si>
  <si>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</si>
  <si>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</si>
  <si>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</si>
  <si>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</si>
  <si>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</si>
  <si>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</si>
  <si>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</si>
  <si>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</si>
  <si>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</si>
  <si>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</si>
  <si>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</si>
  <si>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</si>
  <si>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</si>
  <si>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</si>
  <si>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</si>
  <si>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</si>
  <si>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</si>
  <si>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</si>
  <si>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</si>
  <si>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</si>
  <si>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</si>
  <si>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</si>
  <si>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</si>
  <si>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</si>
  <si>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</si>
  <si>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</si>
  <si>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</si>
  <si>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</si>
  <si>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</si>
  <si>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</si>
  <si>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</si>
  <si>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</si>
  <si>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</si>
  <si>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</si>
  <si>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</si>
  <si>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</si>
  <si>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</si>
  <si>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</si>
  <si>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</si>
  <si>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</si>
  <si>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</si>
  <si>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</si>
  <si>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</si>
  <si>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</si>
  <si>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</si>
  <si>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</si>
  <si>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</si>
  <si>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</si>
  <si>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</si>
  <si>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</si>
  <si>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</si>
  <si>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</si>
  <si>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</si>
  <si>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</si>
  <si>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</si>
  <si>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</si>
  <si>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</si>
  <si>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</si>
  <si>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</si>
  <si>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</si>
  <si>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</si>
  <si>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</si>
  <si>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</si>
  <si>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</si>
  <si>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</si>
  <si>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</si>
  <si>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</si>
  <si>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</si>
  <si>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</si>
  <si>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</si>
  <si>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</si>
  <si>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</si>
  <si>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</si>
  <si>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</si>
  <si>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</si>
  <si>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</si>
  <si>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</si>
  <si>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</si>
  <si>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</si>
  <si>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</si>
  <si>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</si>
  <si>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</si>
  <si>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</si>
  <si>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</si>
  <si>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</si>
  <si>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</si>
  <si>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</si>
  <si>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</si>
  <si>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</si>
  <si>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</si>
  <si>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</si>
  <si>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</si>
  <si>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</si>
  <si>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</si>
  <si>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</si>
  <si>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</si>
  <si>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</si>
  <si>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</si>
  <si>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</si>
  <si>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</si>
  <si>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</si>
  <si>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</si>
  <si>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</si>
  <si>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</si>
  <si>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</si>
  <si>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</si>
  <si>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</si>
  <si>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</si>
  <si>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</si>
  <si>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</si>
  <si>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</si>
  <si>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</si>
  <si>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</si>
  <si>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</si>
  <si>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</si>
  <si>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</si>
  <si>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</si>
  <si>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</si>
  <si>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</si>
  <si>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</si>
  <si>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</si>
  <si>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</si>
  <si>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</si>
  <si>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</si>
  <si>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</si>
  <si>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</si>
  <si>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</si>
  <si>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</si>
  <si>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</si>
  <si>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</si>
  <si>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</si>
  <si>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</si>
  <si>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</si>
  <si>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</si>
  <si>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</si>
  <si>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</si>
  <si>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</si>
  <si>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</si>
  <si>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</si>
  <si>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</si>
  <si>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</si>
  <si>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</si>
  <si>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</si>
  <si>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</si>
  <si>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</si>
  <si>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</si>
  <si>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</si>
  <si>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</si>
  <si>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</si>
  <si>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</si>
  <si>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</si>
  <si>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</si>
  <si>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</si>
  <si>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</si>
  <si>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</si>
  <si>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</si>
  <si>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</si>
  <si>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</si>
  <si>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</si>
  <si>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</si>
  <si>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</si>
  <si>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</si>
  <si>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</si>
  <si>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</si>
  <si>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</si>
  <si>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</si>
  <si>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</si>
  <si>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</si>
  <si>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</si>
  <si>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</si>
  <si>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</si>
  <si>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</si>
  <si>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</si>
  <si>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</si>
  <si>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</si>
  <si>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</si>
  <si>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</si>
  <si>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</si>
  <si>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</si>
  <si>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</si>
  <si>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</si>
  <si>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</si>
  <si>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</si>
  <si>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</si>
  <si>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</si>
  <si>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</si>
  <si>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</si>
  <si>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</si>
  <si>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</si>
  <si>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</si>
  <si>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</si>
  <si>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</si>
  <si>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</si>
  <si>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</si>
  <si>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</si>
  <si>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</si>
  <si>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</si>
  <si>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</si>
  <si>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</si>
  <si>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</si>
  <si>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</si>
  <si>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</si>
  <si>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</si>
  <si>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</si>
  <si>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</si>
  <si>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</si>
  <si>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</si>
  <si>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</si>
  <si>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</si>
  <si>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</si>
  <si>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</si>
  <si>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</si>
  <si>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</si>
  <si>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</si>
  <si>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</si>
  <si>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</si>
  <si>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</si>
  <si>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</si>
  <si>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</si>
  <si>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</si>
  <si>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</si>
  <si>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</si>
  <si>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</si>
  <si>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</si>
  <si>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</si>
  <si>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</si>
  <si>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</si>
  <si>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</si>
  <si>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</si>
  <si>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</si>
  <si>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</si>
  <si>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</si>
  <si>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</si>
  <si>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</si>
  <si>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</si>
  <si>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</si>
  <si>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</si>
  <si>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</si>
  <si>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</si>
  <si>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</si>
  <si>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</si>
  <si>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</si>
  <si>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</si>
  <si>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</si>
  <si>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</si>
  <si>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</si>
  <si>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</si>
  <si>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</si>
  <si>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</si>
  <si>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</si>
  <si>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</si>
  <si>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</si>
  <si>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</si>
  <si>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</si>
  <si>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</si>
  <si>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</si>
  <si>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</si>
  <si>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</si>
  <si>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</si>
  <si>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</si>
  <si>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</si>
  <si>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</si>
  <si>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</si>
  <si>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</si>
  <si>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</si>
  <si>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</si>
  <si>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</si>
  <si>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</si>
  <si>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</si>
  <si>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</si>
  <si>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</si>
  <si>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</si>
  <si>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</si>
  <si>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</si>
  <si>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</si>
  <si>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</si>
  <si>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</si>
  <si>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</si>
  <si>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</si>
  <si>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</si>
  <si>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</si>
  <si>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</si>
  <si>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</si>
  <si>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</si>
  <si>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</si>
  <si>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</si>
  <si>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</si>
  <si>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</si>
  <si>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</si>
  <si>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</si>
  <si>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</si>
  <si>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</si>
  <si>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</si>
  <si>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</si>
  <si>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</si>
  <si>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</si>
  <si>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</si>
  <si>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</si>
  <si>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</si>
  <si>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</si>
  <si>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</si>
  <si>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</si>
  <si>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</si>
  <si>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</si>
  <si>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</si>
  <si>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</si>
  <si>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</si>
  <si>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</si>
  <si>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</si>
  <si>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</si>
  <si>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</si>
  <si>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</si>
  <si>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</si>
  <si>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</si>
  <si>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</si>
  <si>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</si>
  <si>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</si>
  <si>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</si>
  <si>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</si>
  <si>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</si>
  <si>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</si>
  <si>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</si>
  <si>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</si>
  <si>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</si>
  <si>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</si>
  <si>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</si>
  <si>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</si>
  <si>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</si>
  <si>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</si>
  <si>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</si>
  <si>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</si>
  <si>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</si>
  <si>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</si>
  <si>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</si>
  <si>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</si>
  <si>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</si>
  <si>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</si>
  <si>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</si>
  <si>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</si>
  <si>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</si>
  <si>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</si>
  <si>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</si>
  <si>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</si>
  <si>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</si>
  <si>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</si>
  <si>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</si>
  <si>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</si>
  <si>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</si>
  <si>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</si>
  <si>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</si>
  <si>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</si>
  <si>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</si>
  <si>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</si>
  <si>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</si>
  <si>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</si>
  <si>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</si>
  <si>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</si>
  <si>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</si>
  <si>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</si>
  <si>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</si>
  <si>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</si>
  <si>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</si>
  <si>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</si>
  <si>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</si>
  <si>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</si>
  <si>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</si>
  <si>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</si>
  <si>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</si>
  <si>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</si>
  <si>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</si>
  <si>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</si>
  <si>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</si>
  <si>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</si>
  <si>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</si>
  <si>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</si>
  <si>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</si>
  <si>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</si>
  <si>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</si>
  <si>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</si>
  <si>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</si>
  <si>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</si>
  <si>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</si>
  <si>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</si>
  <si>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</si>
  <si>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</si>
  <si>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</si>
  <si>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</si>
  <si>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</si>
  <si>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</si>
  <si>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</si>
  <si>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</si>
  <si>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</si>
  <si>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</si>
  <si>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</si>
  <si>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</si>
  <si>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</si>
  <si>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</si>
  <si>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</si>
  <si>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</si>
  <si>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</si>
  <si>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</si>
  <si>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</si>
  <si>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</si>
  <si>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</si>
  <si>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</si>
  <si>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</si>
  <si>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</si>
  <si>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</si>
  <si>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</si>
  <si>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</si>
  <si>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</si>
  <si>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</si>
  <si>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</si>
  <si>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</si>
  <si>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</si>
  <si>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</si>
  <si>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</si>
  <si>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</si>
  <si>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</si>
  <si>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</si>
  <si>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</si>
  <si>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</si>
  <si>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</si>
  <si>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</si>
  <si>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</si>
  <si>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</si>
  <si>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</si>
  <si>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</si>
  <si>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</si>
  <si>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</si>
  <si>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</si>
  <si>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</si>
  <si>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</si>
  <si>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</si>
  <si>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</si>
  <si>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</si>
  <si>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</si>
  <si>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</si>
  <si>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</si>
  <si>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</si>
  <si>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</si>
  <si>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</si>
  <si>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</si>
  <si>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</si>
  <si>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</si>
  <si>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</si>
  <si>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</si>
  <si>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</si>
  <si>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</si>
  <si>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</si>
  <si>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</si>
  <si>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</si>
  <si>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</si>
  <si>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</si>
  <si>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</si>
  <si>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</si>
  <si>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</si>
  <si>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</si>
  <si>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</si>
  <si>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</si>
  <si>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</si>
  <si>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</si>
  <si>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</si>
  <si>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</si>
  <si>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</si>
  <si>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</si>
  <si>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</si>
  <si>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</si>
  <si>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</si>
  <si>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</si>
  <si>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</si>
  <si>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</si>
  <si>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</si>
  <si>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</si>
  <si>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</si>
  <si>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</si>
  <si>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</si>
  <si>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</si>
  <si>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</si>
  <si>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</si>
  <si>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</si>
  <si>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</si>
  <si>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</si>
  <si>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</si>
  <si>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</si>
  <si>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</si>
  <si>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</si>
  <si>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</si>
  <si>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</si>
  <si>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</si>
  <si>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</si>
  <si>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</si>
  <si>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</si>
  <si>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</si>
  <si>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</si>
  <si>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</si>
  <si>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</si>
  <si>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</si>
  <si>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</si>
  <si>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</si>
  <si>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</si>
  <si>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</si>
  <si>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</si>
  <si>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</si>
  <si>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</si>
  <si>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</si>
  <si>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</si>
  <si>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</si>
  <si>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</si>
  <si>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</si>
  <si>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</si>
  <si>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</si>
  <si>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</si>
  <si>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</si>
  <si>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</si>
  <si>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</si>
  <si>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</si>
  <si>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</si>
  <si>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</si>
  <si>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</si>
  <si>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</si>
  <si>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</si>
  <si>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</si>
  <si>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</si>
  <si>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</si>
  <si>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</si>
  <si>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</si>
  <si>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</si>
  <si>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</si>
  <si>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</si>
  <si>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</si>
  <si>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</si>
  <si>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</si>
  <si>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</si>
  <si>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</si>
  <si>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</si>
  <si>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</si>
  <si>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</si>
  <si>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</si>
  <si>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</si>
  <si>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</si>
  <si>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</si>
  <si>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</si>
  <si>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</si>
  <si>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</si>
  <si>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</si>
  <si>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</si>
  <si>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</si>
  <si>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</si>
  <si>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</si>
  <si>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</si>
  <si>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</si>
  <si>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</si>
  <si>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</si>
  <si>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</si>
  <si>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</si>
  <si>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</si>
  <si>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</si>
  <si>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</si>
  <si>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</si>
  <si>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</si>
  <si>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</si>
  <si>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</si>
  <si>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</si>
  <si>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</si>
  <si>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</si>
  <si>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</si>
  <si>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</si>
  <si>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</si>
  <si>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</si>
  <si>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</si>
  <si>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</si>
  <si>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</si>
  <si>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</si>
  <si>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</si>
  <si>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</si>
  <si>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</si>
  <si>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</si>
  <si>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</si>
  <si>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</si>
  <si>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</si>
  <si>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</si>
  <si>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</si>
  <si>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</si>
  <si>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</si>
  <si>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</si>
  <si>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</si>
  <si>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</si>
  <si>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</si>
  <si>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</si>
  <si>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</si>
  <si>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</si>
  <si>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</si>
  <si>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</si>
  <si>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</si>
  <si>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</si>
  <si>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</si>
  <si>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</si>
  <si>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</si>
  <si>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</si>
  <si>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</si>
  <si>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</si>
  <si>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</si>
  <si>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</si>
  <si>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</si>
  <si>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</si>
  <si>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</si>
  <si>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</si>
  <si>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</si>
  <si>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</si>
  <si>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</si>
  <si>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</si>
  <si>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</si>
  <si>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</si>
  <si>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</si>
  <si>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</si>
  <si>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</si>
  <si>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</si>
  <si>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</si>
  <si>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</si>
  <si>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</si>
  <si>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</si>
  <si>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</si>
  <si>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</si>
  <si>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</si>
  <si>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</si>
  <si>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</si>
  <si>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</si>
  <si>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</si>
  <si>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</si>
  <si>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</si>
  <si>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</si>
  <si>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</si>
  <si>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</si>
  <si>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</si>
  <si>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</si>
  <si>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</si>
  <si>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</si>
  <si>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</si>
  <si>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</si>
  <si>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</si>
  <si>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</si>
  <si>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</si>
  <si>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</si>
  <si>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</si>
  <si>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</si>
  <si>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</si>
  <si>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</si>
  <si>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</si>
  <si>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</si>
  <si>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</si>
  <si>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</si>
  <si>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</si>
  <si>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</si>
  <si>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</si>
  <si>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</si>
  <si>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</si>
  <si>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</si>
  <si>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</si>
  <si>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</si>
  <si>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</si>
  <si>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</si>
  <si>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</si>
  <si>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</si>
  <si>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</si>
  <si>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</si>
  <si>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</si>
  <si>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</si>
  <si>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</si>
  <si>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</si>
  <si>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</si>
  <si>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</si>
  <si>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</si>
  <si>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</si>
  <si>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</si>
  <si>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</si>
  <si>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</si>
  <si>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</si>
  <si>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</si>
  <si>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</si>
  <si>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</si>
  <si>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</si>
  <si>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</si>
  <si>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</si>
  <si>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</si>
  <si>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</si>
  <si>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</si>
  <si>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</si>
  <si>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</si>
  <si>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</si>
  <si>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</si>
  <si>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</si>
  <si>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</si>
  <si>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</si>
  <si>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</si>
  <si>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</si>
  <si>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</si>
  <si>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</si>
  <si>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</si>
  <si>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</si>
  <si>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</si>
  <si>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</si>
  <si>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</si>
  <si>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</si>
  <si>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</si>
  <si>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</si>
  <si>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</si>
  <si>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</si>
  <si>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</si>
  <si>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</si>
  <si>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</si>
  <si>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</si>
  <si>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</si>
  <si>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</si>
  <si>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</si>
  <si>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</si>
  <si>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</si>
  <si>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</si>
  <si>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</si>
  <si>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</si>
  <si>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</si>
  <si>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</si>
  <si>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</si>
  <si>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</si>
  <si>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</si>
  <si>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</si>
  <si>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</si>
  <si>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</si>
  <si>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</si>
  <si>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</si>
  <si>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</si>
  <si>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</si>
  <si>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</si>
  <si>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</si>
  <si>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</si>
  <si>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</si>
  <si>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</si>
  <si>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</si>
  <si>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</si>
  <si>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</si>
  <si>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</si>
  <si>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</si>
  <si>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</si>
  <si>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</si>
  <si>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</si>
  <si>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</si>
  <si>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</si>
  <si>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</si>
  <si>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</si>
  <si>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</si>
  <si>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</si>
  <si>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</si>
  <si>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</si>
  <si>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</si>
  <si>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</si>
  <si>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</si>
  <si>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</si>
  <si>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</si>
  <si>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</si>
  <si>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</si>
  <si>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</si>
  <si>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</si>
  <si>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</si>
  <si>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</si>
  <si>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</si>
  <si>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</si>
  <si>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</si>
  <si>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</si>
  <si>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</si>
  <si>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</si>
  <si>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</si>
  <si>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</si>
  <si>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</si>
  <si>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</si>
  <si>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</si>
  <si>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</si>
  <si>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</si>
  <si>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</si>
  <si>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</si>
  <si>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</si>
  <si>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</si>
  <si>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</si>
  <si>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</si>
  <si>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</si>
  <si>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</si>
  <si>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</si>
  <si>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</si>
  <si>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</si>
  <si>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</si>
  <si>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</si>
  <si>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</si>
  <si>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</si>
  <si>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</si>
  <si>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</si>
  <si>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</si>
  <si>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</si>
  <si>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</si>
  <si>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</si>
  <si>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</si>
  <si>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</si>
  <si>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</si>
  <si>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</si>
  <si>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</si>
  <si>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</si>
  <si>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</si>
  <si>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</si>
  <si>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</si>
  <si>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</si>
  <si>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</si>
  <si>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</si>
  <si>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</si>
  <si>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</si>
  <si>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</si>
  <si>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</si>
  <si>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</si>
  <si>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</si>
  <si>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</si>
  <si>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</si>
  <si>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</si>
  <si>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</si>
  <si>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</si>
  <si>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</si>
  <si>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</si>
  <si>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</si>
  <si>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</si>
  <si>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</si>
  <si>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</si>
  <si>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</si>
  <si>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</si>
  <si>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</si>
  <si>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</si>
  <si>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</si>
  <si>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</si>
  <si>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</si>
  <si>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</si>
  <si>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</si>
  <si>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</si>
  <si>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</si>
  <si>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</si>
  <si>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</si>
  <si>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</si>
  <si>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</si>
  <si>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</si>
  <si>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</si>
  <si>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</si>
  <si>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</si>
  <si>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</si>
  <si>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</si>
  <si>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</si>
  <si>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</si>
  <si>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</si>
  <si>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</si>
  <si>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</si>
  <si>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</si>
  <si>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</si>
  <si>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</si>
  <si>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</si>
  <si>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</si>
  <si>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</si>
  <si>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</si>
  <si>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</si>
  <si>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</si>
  <si>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</si>
  <si>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</si>
  <si>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</si>
  <si>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</si>
  <si>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</si>
  <si>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</si>
  <si>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</si>
  <si>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</si>
  <si>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</si>
  <si>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</si>
  <si>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</si>
  <si>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</si>
  <si>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</si>
  <si>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</si>
  <si>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</si>
  <si>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</si>
  <si>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</si>
  <si>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</si>
  <si>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</si>
  <si>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</si>
  <si>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</si>
  <si>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</si>
  <si>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</si>
  <si>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</si>
  <si>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</si>
  <si>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</si>
  <si>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</si>
  <si>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</si>
  <si>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</si>
  <si>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</si>
  <si>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</si>
  <si>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</si>
  <si>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</si>
  <si>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</si>
  <si>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</si>
  <si>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</si>
  <si>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</si>
  <si>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</si>
  <si>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</si>
  <si>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</si>
  <si>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</si>
  <si>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</si>
  <si>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</si>
  <si>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</si>
  <si>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</si>
  <si>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</si>
  <si>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</si>
  <si>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</si>
  <si>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</si>
  <si>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</si>
  <si>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</si>
  <si>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</si>
  <si>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</si>
  <si>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</si>
  <si>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</si>
  <si>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</si>
  <si>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</si>
  <si>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</si>
  <si>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</si>
  <si>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</si>
  <si>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</si>
  <si>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</si>
  <si>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</si>
  <si>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</si>
  <si>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</si>
  <si>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</si>
  <si>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</si>
  <si>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</si>
  <si>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</si>
  <si>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</si>
  <si>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</si>
  <si>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</si>
  <si>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</si>
  <si>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</si>
  <si>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</si>
  <si>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</si>
  <si>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</si>
  <si>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</si>
  <si>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</si>
  <si>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</si>
  <si>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</si>
  <si>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</si>
  <si>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</si>
  <si>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</si>
  <si>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</si>
  <si>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</si>
  <si>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</si>
  <si>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</si>
  <si>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</si>
  <si>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</si>
  <si>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</si>
  <si>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</si>
  <si>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</si>
  <si>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</si>
  <si>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</si>
  <si>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</si>
  <si>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</si>
  <si>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</si>
  <si>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</si>
  <si>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</si>
  <si>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</si>
  <si>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</si>
  <si>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</si>
  <si>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</si>
  <si>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</si>
  <si>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</si>
  <si>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</si>
  <si>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</si>
  <si>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</si>
  <si>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</si>
  <si>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</si>
  <si>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</si>
  <si>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</si>
  <si>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</si>
  <si>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</si>
  <si>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</si>
  <si>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</si>
  <si>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</si>
  <si>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</si>
  <si>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</si>
  <si>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</si>
  <si>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</si>
  <si>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</si>
  <si>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</si>
  <si>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</si>
  <si>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</si>
  <si>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</si>
  <si>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</si>
  <si>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</si>
  <si>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</si>
  <si>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</si>
  <si>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</si>
  <si>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</si>
  <si>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</si>
  <si>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</si>
  <si>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</si>
  <si>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</si>
  <si>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</si>
  <si>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</si>
  <si>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</si>
  <si>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</si>
  <si>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</si>
  <si>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</si>
  <si>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</si>
  <si>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</si>
  <si>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</si>
  <si>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</si>
  <si>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</si>
  <si>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</si>
  <si>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</si>
  <si>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</si>
  <si>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</si>
  <si>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</si>
  <si>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</si>
  <si>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</si>
  <si>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</si>
  <si>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</si>
  <si>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</si>
  <si>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</si>
  <si>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</si>
  <si>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</si>
  <si>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</si>
  <si>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</si>
  <si>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</si>
  <si>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</si>
  <si>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</si>
  <si>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</si>
  <si>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</si>
  <si>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</si>
  <si>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</si>
  <si>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</si>
  <si>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</si>
  <si>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</si>
  <si>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</si>
  <si>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</si>
  <si>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</si>
  <si>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</si>
  <si>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</si>
  <si>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</si>
  <si>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</si>
  <si>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</si>
  <si>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</si>
  <si>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</si>
  <si>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</si>
  <si>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</si>
  <si>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</si>
  <si>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</si>
  <si>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</si>
  <si>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</si>
  <si>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</si>
  <si>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</si>
  <si>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</si>
  <si>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</si>
  <si>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</si>
  <si>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</si>
  <si>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</si>
  <si>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</si>
  <si>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</si>
  <si>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</si>
  <si>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</si>
  <si>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</si>
  <si>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</si>
  <si>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</si>
  <si>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</si>
  <si>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</si>
  <si>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</si>
  <si>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</si>
  <si>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</si>
  <si>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</si>
  <si>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</si>
  <si>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</si>
  <si>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</si>
  <si>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</si>
  <si>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</si>
  <si>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</si>
  <si>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</si>
  <si>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</si>
  <si>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</si>
  <si>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</si>
  <si>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</si>
  <si>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</si>
  <si>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</si>
  <si>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</si>
  <si>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</si>
  <si>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</si>
  <si>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</si>
  <si>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</si>
  <si>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</si>
  <si>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</si>
  <si>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</si>
  <si>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</si>
  <si>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</si>
  <si>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</si>
  <si>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</si>
  <si>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</si>
  <si>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</si>
  <si>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</si>
  <si>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</si>
  <si>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</si>
  <si>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</si>
  <si>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</si>
  <si>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</si>
  <si>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</si>
  <si>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</si>
  <si>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</si>
  <si>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</si>
  <si>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</si>
  <si>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</si>
  <si>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</si>
  <si>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</si>
  <si>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</si>
  <si>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</si>
  <si>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</si>
  <si>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</si>
  <si>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</si>
  <si>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</si>
  <si>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</si>
  <si>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</si>
  <si>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</si>
  <si>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</si>
  <si>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</si>
  <si>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</si>
  <si>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</si>
  <si>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</si>
  <si>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</si>
  <si>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</si>
  <si>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</si>
  <si>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</si>
  <si>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</si>
  <si>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</si>
  <si>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</si>
  <si>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</si>
  <si>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</si>
  <si>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</si>
  <si>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</si>
  <si>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</si>
  <si>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</si>
  <si>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</si>
  <si>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</si>
  <si>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</si>
  <si>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</si>
  <si>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</si>
  <si>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</si>
  <si>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</si>
  <si>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</si>
  <si>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</si>
  <si>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</si>
  <si>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</si>
  <si>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</si>
  <si>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</si>
  <si>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</si>
  <si>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</si>
  <si>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</si>
  <si>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</si>
  <si>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</si>
  <si>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</si>
  <si>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</si>
  <si>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</si>
  <si>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</si>
  <si>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</si>
  <si>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</si>
  <si>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</si>
  <si>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</si>
  <si>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</si>
  <si>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</si>
  <si>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</si>
  <si>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</si>
  <si>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</si>
  <si>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</si>
  <si>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</si>
  <si>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</si>
  <si>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</si>
  <si>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</si>
  <si>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</si>
  <si>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</si>
  <si>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</si>
  <si>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</si>
  <si>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</si>
  <si>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</si>
  <si>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</si>
  <si>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</si>
  <si>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</si>
  <si>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</si>
  <si>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</si>
  <si>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</si>
  <si>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</si>
  <si>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</si>
  <si>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</si>
  <si>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</si>
  <si>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</si>
  <si>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</si>
  <si>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</si>
  <si>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</si>
  <si>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</si>
  <si>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</si>
  <si>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</si>
  <si>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</si>
  <si>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</si>
  <si>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</si>
  <si>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</si>
  <si>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</si>
  <si>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</si>
  <si>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</si>
  <si>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</si>
  <si>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</si>
  <si>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</si>
  <si>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</si>
  <si>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</si>
  <si>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</si>
  <si>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</si>
  <si>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</si>
  <si>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</si>
  <si>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</si>
  <si>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</si>
  <si>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</si>
  <si>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</si>
  <si>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</si>
  <si>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</si>
  <si>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</si>
  <si>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</si>
  <si>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</si>
  <si>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</si>
  <si>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</si>
  <si>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</si>
  <si>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</si>
  <si>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</si>
  <si>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</si>
  <si>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</si>
  <si>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</si>
  <si>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</si>
  <si>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</si>
  <si>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</si>
  <si>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</si>
  <si>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</si>
  <si>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</si>
  <si>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</si>
  <si>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</si>
  <si>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</si>
  <si>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</si>
  <si>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</si>
  <si>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</si>
  <si>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</si>
  <si>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</si>
  <si>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</si>
  <si>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</si>
  <si>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</si>
  <si>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</si>
  <si>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</si>
  <si>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</si>
  <si>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</si>
  <si>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</si>
  <si>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</si>
  <si>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</si>
  <si>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</si>
  <si>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</si>
  <si>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</si>
  <si>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</si>
  <si>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</si>
  <si>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</si>
  <si>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</si>
  <si>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</si>
  <si>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</si>
  <si>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</si>
  <si>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</si>
  <si>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</si>
  <si>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</si>
  <si>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</si>
  <si>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</si>
  <si>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</si>
  <si>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</si>
  <si>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</si>
  <si>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</si>
  <si>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</si>
  <si>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</si>
  <si>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</si>
  <si>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</si>
  <si>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</si>
  <si>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</si>
  <si>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</si>
  <si>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</si>
  <si>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</si>
  <si>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</si>
  <si>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</si>
  <si>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</si>
  <si>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</si>
  <si>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</si>
  <si>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</si>
  <si>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</si>
  <si>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</si>
  <si>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</si>
  <si>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</si>
  <si>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</si>
  <si>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</si>
  <si>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</si>
  <si>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</si>
  <si>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</si>
  <si>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</si>
  <si>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</si>
  <si>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</si>
  <si>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</si>
  <si>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</si>
  <si>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</si>
  <si>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</si>
  <si>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</si>
  <si>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</si>
  <si>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</si>
  <si>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</si>
  <si>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</si>
  <si>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</si>
  <si>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</si>
  <si>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</si>
  <si>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</si>
  <si>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</si>
  <si>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</si>
  <si>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</si>
  <si>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</si>
  <si>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</si>
  <si>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</si>
  <si>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</si>
  <si>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</si>
  <si>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</si>
  <si>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</si>
  <si>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</si>
  <si>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</si>
  <si>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</si>
  <si>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</si>
  <si>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</si>
  <si>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</si>
  <si>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</si>
  <si>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</si>
  <si>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</si>
  <si>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</si>
  <si>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</si>
  <si>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</si>
  <si>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</si>
  <si>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</si>
  <si>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</si>
  <si>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</si>
  <si>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</si>
  <si>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</si>
  <si>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</si>
  <si>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</si>
  <si>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</si>
  <si>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</si>
  <si>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</si>
  <si>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</si>
  <si>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</si>
  <si>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</si>
  <si>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</si>
  <si>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</si>
  <si>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</si>
  <si>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</si>
  <si>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</si>
  <si>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</si>
  <si>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</si>
  <si>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</si>
  <si>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</si>
  <si>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</si>
  <si>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</si>
  <si>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</si>
  <si>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</si>
  <si>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</si>
  <si>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</si>
  <si>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</si>
  <si>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</si>
  <si>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</si>
  <si>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</si>
  <si>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</si>
  <si>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</si>
  <si>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</si>
  <si>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</si>
  <si>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</si>
  <si>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</si>
  <si>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</si>
  <si>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</si>
  <si>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</si>
  <si>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</si>
  <si>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</si>
  <si>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</si>
  <si>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</si>
  <si>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</si>
  <si>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</si>
  <si>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</si>
  <si>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</si>
  <si>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</si>
  <si>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</si>
  <si>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</si>
  <si>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</si>
  <si>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</si>
  <si>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</si>
  <si>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</si>
  <si>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</si>
  <si>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</si>
  <si>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</si>
  <si>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</si>
  <si>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</si>
  <si>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</si>
  <si>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</si>
  <si>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</si>
  <si>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</si>
  <si>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</si>
  <si>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</si>
  <si>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</si>
  <si>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</si>
  <si>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</si>
  <si>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</si>
  <si>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</si>
  <si>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</si>
  <si>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</si>
  <si>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</si>
  <si>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</si>
  <si>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</si>
  <si>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</si>
  <si>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</si>
  <si>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</si>
  <si>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</si>
  <si>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</si>
  <si>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</si>
  <si>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</si>
  <si>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</si>
  <si>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</si>
  <si>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</si>
  <si>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</si>
  <si>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</si>
  <si>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</si>
  <si>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</si>
  <si>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</si>
  <si>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</si>
  <si>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</si>
  <si>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</si>
  <si>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</si>
  <si>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</si>
  <si>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</si>
  <si>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</si>
  <si>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</si>
  <si>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</si>
  <si>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</si>
  <si>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</si>
  <si>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</si>
  <si>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</si>
  <si>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</si>
  <si>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</si>
  <si>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</si>
  <si>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</si>
  <si>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</si>
  <si>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</si>
  <si>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</si>
  <si>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</si>
  <si>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</si>
  <si>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</si>
  <si>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</si>
  <si>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</si>
  <si>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</si>
  <si>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</si>
  <si>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</si>
  <si>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</si>
  <si>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</si>
  <si>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</si>
  <si>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</si>
  <si>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</si>
  <si>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</si>
  <si>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</si>
  <si>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</si>
  <si>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</si>
  <si>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</si>
  <si>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</si>
  <si>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</si>
  <si>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</si>
  <si>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</si>
  <si>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</si>
  <si>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</si>
  <si>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</si>
  <si>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</si>
  <si>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</si>
  <si>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</si>
  <si>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</si>
  <si>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</si>
  <si>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</si>
  <si>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</si>
  <si>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</si>
  <si>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</si>
  <si>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</si>
  <si>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</si>
  <si>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</si>
  <si>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</si>
  <si>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</si>
  <si>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</si>
  <si>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</si>
  <si>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</si>
  <si>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</si>
  <si>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</si>
  <si>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</si>
  <si>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</si>
  <si>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</si>
  <si>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</si>
  <si>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</si>
  <si>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</si>
  <si>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</si>
  <si>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</si>
  <si>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</si>
  <si>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</si>
  <si>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</si>
  <si>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</si>
  <si>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</si>
  <si>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</si>
  <si>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</si>
  <si>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</si>
  <si>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</si>
  <si>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</si>
  <si>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</si>
  <si>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</si>
  <si>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</si>
  <si>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</si>
  <si>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</si>
  <si>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</si>
  <si>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</si>
  <si>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</si>
  <si>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</si>
  <si>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</si>
  <si>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</si>
  <si>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</si>
  <si>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</si>
  <si>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</si>
  <si>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</si>
  <si>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</si>
  <si>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</si>
  <si>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</si>
  <si>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</si>
  <si>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</si>
  <si>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</si>
  <si>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</si>
  <si>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</si>
  <si>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</si>
  <si>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</si>
  <si>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</si>
  <si>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</si>
  <si>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</si>
  <si>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</si>
  <si>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</si>
  <si>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</si>
  <si>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</si>
  <si>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</si>
  <si>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</si>
  <si>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</si>
  <si>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</si>
  <si>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</si>
  <si>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</si>
  <si>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</si>
  <si>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</si>
  <si>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</si>
  <si>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</si>
  <si>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</si>
  <si>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</si>
  <si>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</si>
  <si>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</si>
  <si>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</si>
  <si>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</si>
  <si>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</si>
  <si>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</si>
  <si>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</si>
  <si>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</si>
  <si>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</si>
  <si>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</si>
  <si>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</si>
  <si>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</si>
  <si>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</si>
  <si>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</si>
  <si>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</si>
  <si>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</si>
  <si>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</si>
  <si>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</si>
  <si>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</si>
  <si>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</si>
  <si>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</si>
  <si>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</si>
  <si>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</si>
  <si>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</si>
  <si>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</si>
  <si>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</si>
  <si>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</si>
  <si>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</si>
  <si>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</si>
  <si>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</si>
  <si>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</si>
  <si>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</si>
  <si>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</si>
  <si>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</si>
  <si>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</si>
  <si>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</si>
  <si>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</si>
  <si>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</si>
  <si>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</si>
  <si>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</si>
  <si>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</si>
  <si>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</si>
  <si>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</si>
  <si>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</si>
  <si>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</si>
  <si>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</si>
  <si>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</si>
  <si>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</si>
  <si>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</si>
  <si>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</si>
  <si>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</si>
  <si>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</si>
  <si>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</si>
  <si>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</si>
  <si>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</si>
  <si>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</si>
  <si>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</si>
  <si>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</si>
  <si>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</si>
  <si>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</si>
  <si>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</si>
  <si>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</si>
  <si>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</si>
  <si>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</si>
  <si>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</si>
  <si>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</si>
  <si>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</si>
  <si>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</si>
  <si>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</si>
  <si>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</si>
  <si>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</si>
  <si>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</si>
  <si>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</si>
  <si>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</si>
  <si>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</si>
  <si>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</si>
  <si>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</si>
  <si>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</si>
  <si>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</si>
  <si>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</si>
  <si>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</si>
  <si>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</si>
  <si>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</si>
  <si>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</si>
  <si>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</si>
  <si>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</si>
  <si>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</si>
  <si>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</si>
  <si>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</si>
  <si>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</si>
  <si>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</si>
  <si>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</si>
  <si>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</si>
  <si>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</si>
  <si>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</si>
  <si>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</si>
  <si>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</si>
  <si>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</si>
  <si>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</si>
  <si>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</si>
  <si>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</si>
  <si>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</si>
  <si>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</si>
  <si>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</si>
  <si>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</si>
  <si>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</si>
  <si>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</si>
  <si>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</si>
  <si>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</si>
  <si>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</si>
  <si>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</si>
  <si>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</si>
  <si>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</si>
  <si>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</si>
  <si>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</si>
  <si>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</si>
  <si>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</si>
  <si>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</si>
  <si>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</si>
  <si>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</si>
  <si>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</si>
  <si>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</si>
  <si>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</si>
  <si>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</si>
  <si>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</si>
  <si>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</si>
  <si>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</si>
  <si>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</si>
  <si>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</si>
  <si>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</si>
  <si>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</si>
  <si>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</si>
  <si>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</si>
  <si>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</si>
  <si>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</si>
  <si>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</si>
  <si>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</si>
  <si>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</si>
  <si>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</si>
  <si>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</si>
  <si>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</si>
  <si>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</si>
  <si>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</si>
  <si>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</si>
  <si>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</si>
  <si>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</si>
  <si>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</si>
  <si>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</si>
  <si>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</si>
  <si>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</si>
  <si>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</si>
  <si>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</si>
  <si>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</si>
  <si>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</si>
  <si>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</si>
  <si>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</si>
  <si>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</si>
  <si>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</si>
  <si>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</si>
  <si>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</si>
  <si>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</si>
  <si>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</si>
  <si>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</si>
  <si>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</si>
  <si>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</si>
  <si>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</si>
  <si>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</si>
  <si>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</si>
  <si>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</si>
  <si>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</si>
  <si>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</si>
  <si>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</si>
  <si>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</si>
  <si>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</si>
  <si>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</si>
  <si>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</si>
  <si>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</si>
  <si>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</si>
  <si>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</si>
  <si>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</si>
  <si>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</si>
  <si>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</si>
  <si>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</si>
  <si>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</si>
  <si>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</si>
  <si>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</si>
  <si>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</si>
  <si>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</si>
  <si>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</si>
  <si>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</si>
  <si>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</si>
  <si>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</si>
  <si>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</si>
  <si>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</si>
  <si>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</si>
  <si>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</si>
  <si>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</si>
  <si>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</si>
  <si>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</si>
  <si>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</si>
  <si>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</si>
  <si>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</si>
  <si>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</si>
  <si>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</si>
  <si>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</si>
  <si>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</si>
  <si>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</si>
  <si>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</si>
  <si>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</si>
  <si>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</si>
  <si>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</si>
  <si>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</si>
  <si>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</si>
  <si>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</si>
  <si>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</si>
  <si>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</si>
  <si>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</si>
  <si>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</si>
  <si>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</si>
  <si>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</si>
  <si>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</si>
  <si>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</si>
  <si>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</si>
  <si>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</si>
  <si>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</si>
  <si>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</si>
  <si>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</si>
  <si>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</si>
  <si>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</si>
  <si>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</si>
  <si>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</si>
  <si>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</si>
  <si>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</si>
  <si>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</si>
  <si>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</si>
  <si>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</si>
  <si>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</si>
  <si>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</si>
  <si>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</si>
  <si>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</si>
  <si>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</si>
  <si>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</si>
  <si>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</si>
  <si>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</si>
  <si>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</si>
  <si>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</si>
  <si>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</si>
  <si>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</si>
  <si>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</si>
  <si>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</si>
  <si>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</si>
  <si>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</si>
  <si>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</si>
  <si>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</si>
  <si>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</si>
  <si>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</si>
  <si>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</si>
  <si>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</si>
  <si>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</si>
  <si>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</si>
  <si>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</si>
  <si>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</si>
  <si>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</si>
  <si>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</si>
  <si>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</si>
  <si>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</si>
  <si>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</si>
  <si>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</si>
  <si>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</si>
  <si>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</si>
  <si>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</si>
  <si>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</si>
  <si>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</si>
  <si>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</si>
  <si>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</si>
  <si>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</si>
  <si>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</si>
  <si>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</si>
  <si>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</si>
  <si>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</si>
  <si>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</si>
  <si>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</si>
  <si>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</si>
  <si>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</si>
  <si>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</si>
  <si>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</si>
  <si>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</si>
  <si>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</si>
  <si>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</si>
  <si>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</si>
  <si>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</si>
  <si>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</si>
  <si>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</si>
  <si>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</si>
  <si>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</si>
  <si>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</si>
  <si>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</si>
  <si>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</si>
  <si>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</si>
  <si>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</si>
  <si>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</si>
  <si>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</si>
  <si>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</si>
  <si>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</si>
  <si>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</si>
  <si>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</si>
  <si>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</si>
  <si>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</si>
  <si>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</si>
  <si>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</si>
  <si>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</si>
  <si>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</si>
  <si>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</si>
  <si>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</si>
  <si>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</si>
  <si>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</si>
  <si>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</si>
  <si>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</si>
  <si>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</si>
  <si>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</si>
  <si>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</si>
  <si>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</si>
  <si>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</si>
  <si>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</si>
  <si>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</si>
  <si>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</si>
  <si>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</si>
  <si>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</si>
  <si>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</si>
  <si>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</si>
  <si>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</si>
  <si>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</si>
  <si>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</si>
  <si>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</si>
  <si>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</si>
  <si>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</si>
  <si>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</si>
  <si>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</si>
  <si>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</si>
  <si>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</si>
  <si>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</si>
  <si>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</si>
  <si>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</si>
  <si>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</si>
  <si>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</si>
  <si>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</si>
  <si>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</si>
  <si>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</si>
  <si>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</si>
  <si>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</si>
  <si>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</si>
  <si>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</si>
  <si>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</si>
  <si>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</si>
  <si>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</si>
  <si>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</si>
  <si>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</si>
  <si>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</si>
  <si>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</si>
  <si>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</si>
  <si>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</si>
  <si>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</si>
  <si>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</si>
  <si>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</si>
  <si>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</si>
  <si>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</si>
  <si>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</si>
  <si>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</si>
  <si>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</si>
  <si>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</si>
  <si>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</si>
  <si>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</si>
  <si>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</si>
  <si>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</si>
  <si>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</si>
  <si>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</si>
  <si>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</si>
  <si>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</si>
  <si>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</si>
  <si>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</si>
  <si>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</si>
  <si>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</si>
  <si>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</si>
  <si>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</si>
  <si>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</si>
  <si>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</si>
  <si>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</si>
  <si>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</si>
  <si>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</si>
  <si>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</si>
  <si>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</si>
  <si>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</si>
  <si>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</si>
  <si>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</si>
  <si>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</si>
  <si>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</si>
  <si>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</si>
  <si>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</si>
  <si>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</si>
  <si>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</si>
  <si>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</si>
  <si>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</si>
  <si>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</si>
  <si>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</si>
  <si>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</si>
  <si>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</si>
  <si>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</si>
  <si>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</si>
  <si>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</si>
  <si>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</si>
  <si>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</si>
  <si>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</si>
  <si>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</si>
  <si>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</si>
  <si>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</si>
  <si>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</si>
  <si>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</si>
  <si>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</si>
  <si>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</si>
  <si>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</si>
  <si>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</si>
  <si>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</si>
  <si>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</si>
  <si>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</si>
  <si>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</si>
  <si>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</si>
  <si>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</si>
  <si>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</si>
  <si>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</si>
  <si>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</si>
  <si>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</si>
  <si>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</si>
  <si>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</si>
  <si>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</si>
  <si>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</si>
  <si>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</si>
  <si>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</si>
  <si>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</si>
  <si>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</si>
  <si>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</si>
  <si>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</si>
  <si>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</si>
  <si>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</si>
  <si>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</si>
  <si>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</si>
  <si>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</si>
  <si>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</si>
  <si>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</si>
  <si>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</si>
  <si>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</si>
  <si>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</si>
  <si>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</si>
  <si>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</si>
  <si>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</si>
  <si>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</si>
  <si>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</si>
  <si>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</si>
  <si>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</si>
  <si>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</si>
  <si>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</si>
  <si>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</si>
  <si>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</si>
  <si>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</si>
  <si>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</si>
  <si>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</si>
  <si>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</si>
  <si>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</si>
  <si>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</si>
  <si>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</si>
  <si>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</si>
  <si>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</si>
  <si>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</si>
  <si>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</si>
  <si>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</si>
  <si>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</si>
  <si>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</si>
  <si>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</si>
  <si>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</si>
  <si>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</si>
  <si>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</si>
  <si>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</si>
  <si>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</si>
  <si>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</si>
  <si>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</si>
  <si>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</si>
  <si>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</si>
  <si>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</si>
  <si>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</si>
  <si>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</si>
  <si>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</si>
  <si>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</si>
  <si>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</si>
  <si>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</si>
  <si>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</si>
  <si>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</si>
  <si>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</si>
  <si>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</si>
  <si>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</si>
  <si>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</si>
  <si>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</si>
  <si>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</si>
  <si>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</si>
  <si>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</si>
  <si>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</si>
  <si>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</si>
  <si>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</si>
  <si>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</si>
  <si>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</si>
  <si>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</si>
  <si>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</si>
  <si>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</si>
  <si>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</si>
  <si>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</si>
  <si>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</si>
  <si>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</si>
  <si>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</si>
  <si>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</si>
  <si>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</si>
  <si>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</si>
  <si>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</si>
  <si>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</si>
  <si>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</si>
  <si>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</si>
  <si>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</si>
  <si>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</si>
  <si>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</si>
  <si>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</si>
  <si>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</si>
  <si>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</si>
  <si>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</si>
  <si>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</si>
  <si>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</si>
  <si>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</si>
  <si>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</si>
  <si>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</si>
  <si>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</si>
  <si>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</si>
  <si>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</si>
  <si>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</si>
  <si>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</si>
  <si>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</si>
  <si>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</si>
  <si>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</si>
  <si>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</si>
  <si>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</si>
  <si>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</si>
  <si>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</si>
  <si>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</si>
  <si>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</si>
  <si>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</si>
  <si>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</si>
  <si>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</si>
  <si>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</si>
  <si>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</si>
  <si>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</si>
  <si>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</si>
  <si>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</si>
  <si>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</si>
  <si>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</si>
  <si>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</si>
  <si>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</si>
  <si>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</si>
  <si>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</si>
  <si>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</si>
  <si>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</si>
  <si>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</si>
  <si>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</si>
  <si>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</si>
  <si>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</si>
  <si>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</si>
  <si>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</si>
  <si>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</si>
  <si>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</si>
  <si>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</si>
  <si>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</si>
  <si>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</si>
  <si>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</si>
  <si>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</si>
  <si>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</si>
  <si>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</si>
  <si>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</si>
  <si>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</si>
  <si>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</si>
  <si>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</si>
  <si>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</si>
  <si>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</si>
  <si>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</si>
  <si>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</si>
  <si>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</si>
  <si>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</si>
  <si>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</si>
  <si>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</si>
  <si>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</si>
  <si>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</si>
  <si>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</si>
  <si>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</si>
  <si>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</si>
  <si>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</si>
  <si>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</si>
  <si>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</si>
  <si>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</si>
  <si>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</si>
  <si>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</si>
  <si>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</si>
  <si>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</si>
  <si>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</si>
  <si>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</si>
  <si>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</si>
  <si>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</si>
  <si>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</si>
  <si>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</si>
  <si>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</si>
  <si>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</si>
  <si>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</si>
  <si>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</si>
  <si>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</si>
  <si>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</si>
  <si>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</si>
  <si>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</si>
  <si>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</si>
  <si>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</si>
  <si>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</si>
  <si>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</si>
  <si>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</si>
  <si>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</si>
  <si>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</si>
  <si>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</si>
  <si>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</si>
  <si>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</si>
  <si>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</si>
  <si>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</si>
  <si>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</si>
  <si>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</si>
  <si>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</si>
  <si>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</si>
  <si>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</si>
  <si>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</si>
  <si>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</si>
  <si>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</si>
  <si>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</si>
  <si>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</si>
  <si>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</si>
  <si>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</si>
  <si>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</si>
  <si>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</si>
  <si>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</si>
  <si>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</si>
  <si>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</si>
  <si>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</si>
  <si>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</si>
  <si>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</si>
  <si>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</si>
  <si>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</si>
  <si>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</si>
  <si>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</si>
  <si>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</si>
  <si>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</si>
  <si>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</si>
  <si>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</si>
  <si>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</si>
  <si>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</si>
  <si>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</si>
  <si>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</si>
  <si>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</si>
  <si>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</si>
  <si>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</si>
  <si>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</si>
  <si>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</si>
  <si>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</si>
  <si>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</si>
  <si>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</si>
  <si>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</si>
  <si>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</si>
  <si>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</si>
  <si>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</si>
  <si>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</si>
  <si>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</si>
  <si>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</si>
  <si>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</si>
  <si>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</si>
  <si>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</si>
  <si>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</si>
  <si>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</si>
  <si>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</si>
  <si>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</si>
  <si>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</si>
  <si>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</si>
  <si>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</si>
  <si>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</si>
  <si>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</si>
  <si>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</si>
  <si>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</si>
  <si>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</si>
  <si>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</si>
  <si>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</si>
  <si>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</si>
  <si>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</si>
  <si>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</si>
  <si>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</si>
  <si>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</si>
  <si>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</si>
  <si>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</si>
  <si>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</si>
  <si>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</si>
  <si>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</si>
  <si>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</si>
  <si>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</si>
  <si>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</si>
  <si>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</si>
  <si>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</si>
  <si>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</si>
  <si>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</si>
  <si>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</si>
  <si>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</si>
  <si>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</si>
  <si>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</si>
  <si>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</si>
  <si>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</si>
  <si>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</si>
  <si>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</si>
  <si>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</si>
  <si>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</si>
  <si>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</si>
  <si>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</si>
  <si>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</si>
  <si>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</si>
  <si>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</si>
  <si>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</si>
  <si>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</si>
  <si>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</si>
  <si>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</si>
  <si>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</si>
  <si>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</si>
  <si>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</si>
  <si>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</si>
  <si>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</si>
  <si>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</si>
  <si>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</si>
  <si>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</si>
  <si>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</si>
  <si>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</si>
  <si>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</si>
  <si>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</si>
  <si>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</si>
  <si>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</si>
  <si>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</si>
  <si>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</si>
  <si>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</si>
  <si>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</si>
  <si>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</si>
  <si>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</si>
  <si>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</si>
  <si>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</si>
  <si>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</si>
  <si>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</si>
  <si>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</si>
  <si>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</si>
  <si>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</si>
  <si>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</si>
  <si>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</si>
  <si>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</si>
  <si>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</si>
  <si>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</si>
  <si>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</si>
  <si>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</si>
  <si>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</si>
  <si>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</si>
  <si>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</si>
  <si>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</si>
  <si>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</si>
  <si>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</si>
  <si>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</si>
  <si>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</si>
  <si>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</si>
  <si>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</si>
  <si>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</si>
  <si>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</si>
  <si>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</si>
  <si>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</si>
  <si>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</si>
  <si>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</si>
  <si>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</si>
  <si>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</si>
  <si>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</si>
  <si>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</si>
  <si>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</si>
  <si>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</si>
  <si>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</si>
  <si>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</si>
  <si>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</si>
  <si>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</si>
  <si>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</si>
  <si>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</si>
  <si>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</si>
  <si>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</si>
  <si>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</si>
  <si>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</si>
  <si>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</si>
  <si>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</si>
  <si>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</si>
  <si>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</si>
  <si>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</si>
  <si>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</si>
  <si>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</si>
  <si>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</si>
  <si>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</si>
  <si>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</si>
  <si>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</si>
  <si>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</si>
  <si>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</si>
  <si>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</si>
  <si>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</si>
  <si>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</si>
  <si>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</si>
  <si>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</si>
  <si>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</si>
  <si>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</si>
  <si>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</si>
  <si>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</si>
  <si>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</si>
  <si>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</si>
  <si>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</si>
  <si>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</si>
  <si>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</si>
  <si>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</si>
  <si>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</si>
  <si>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</si>
  <si>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</si>
  <si>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</si>
  <si>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</si>
  <si>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</si>
  <si>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</si>
  <si>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</si>
  <si>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</si>
  <si>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</si>
  <si>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</si>
  <si>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</si>
  <si>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</si>
  <si>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</si>
  <si>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</si>
  <si>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</si>
  <si>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</si>
  <si>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</si>
  <si>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</si>
  <si>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</si>
  <si>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</si>
  <si>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</si>
  <si>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</si>
  <si>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</si>
  <si>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</si>
  <si>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</si>
  <si>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</si>
  <si>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</si>
  <si>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</si>
  <si>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</si>
  <si>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</si>
  <si>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</si>
  <si>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</si>
  <si>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</si>
  <si>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</si>
  <si>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</si>
  <si>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</si>
  <si>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</si>
  <si>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</si>
  <si>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</si>
  <si>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</si>
  <si>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</si>
  <si>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</si>
  <si>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</si>
  <si>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</si>
  <si>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</si>
  <si>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</si>
  <si>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</si>
  <si>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</si>
  <si>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</si>
  <si>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</si>
  <si>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</si>
  <si>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</si>
  <si>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</si>
  <si>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</si>
  <si>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</si>
  <si>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</si>
  <si>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</si>
  <si>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</si>
  <si>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</si>
  <si>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</si>
  <si>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</si>
  <si>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</si>
  <si>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</si>
  <si>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</si>
  <si>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</si>
  <si>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</si>
  <si>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</si>
  <si>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</si>
  <si>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</si>
  <si>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</si>
  <si>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</si>
  <si>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</si>
  <si>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</si>
  <si>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</si>
  <si>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</si>
  <si>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</si>
  <si>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</si>
  <si>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</si>
  <si>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</si>
  <si>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</si>
  <si>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</si>
  <si>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</si>
  <si>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</si>
  <si>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</si>
  <si>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</si>
  <si>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</si>
  <si>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</si>
  <si>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</si>
  <si>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</si>
  <si>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</si>
  <si>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</si>
  <si>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</si>
  <si>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</si>
  <si>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</si>
  <si>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</si>
  <si>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</si>
  <si>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</si>
  <si>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</si>
  <si>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</si>
  <si>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</si>
  <si>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</si>
  <si>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</si>
  <si>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</si>
  <si>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</si>
  <si>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</si>
  <si>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</si>
  <si>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</si>
  <si>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</si>
  <si>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</si>
  <si>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</si>
  <si>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</si>
  <si>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</si>
  <si>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</si>
  <si>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</si>
  <si>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</si>
  <si>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</si>
  <si>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</si>
  <si>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</si>
  <si>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</si>
  <si>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</si>
  <si>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</si>
  <si>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</si>
  <si>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</si>
  <si>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</si>
  <si>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</si>
  <si>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</si>
  <si>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</si>
  <si>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</si>
  <si>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</si>
  <si>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</si>
  <si>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</si>
  <si>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</si>
  <si>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</si>
  <si>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</si>
  <si>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</si>
  <si>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</si>
  <si>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</si>
  <si>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</si>
  <si>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</si>
  <si>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</si>
  <si>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</si>
  <si>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</si>
  <si>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</si>
  <si>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</si>
  <si>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</si>
  <si>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</si>
  <si>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</si>
  <si>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</si>
  <si>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</si>
  <si>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</si>
  <si>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</si>
  <si>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</si>
  <si>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</si>
  <si>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</si>
  <si>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</si>
  <si>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</si>
  <si>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</si>
  <si>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</si>
  <si>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</si>
  <si>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</si>
  <si>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</si>
  <si>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</si>
  <si>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</si>
  <si>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</si>
  <si>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</si>
  <si>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</si>
  <si>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</si>
  <si>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</si>
  <si>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</si>
  <si>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</si>
  <si>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</si>
  <si>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</si>
  <si>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</si>
  <si>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</si>
  <si>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</si>
  <si>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</si>
  <si>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</si>
  <si>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</si>
  <si>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</si>
  <si>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</si>
  <si>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</si>
  <si>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</si>
  <si>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</si>
  <si>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</si>
  <si>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</si>
  <si>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</si>
  <si>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</si>
  <si>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</si>
  <si>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</si>
  <si>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</si>
  <si>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</si>
  <si>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</si>
  <si>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</si>
  <si>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</si>
  <si>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</si>
  <si>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</si>
  <si>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</si>
  <si>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</si>
  <si>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</si>
  <si>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</si>
  <si>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</si>
  <si>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</si>
  <si>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</si>
  <si>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</si>
  <si>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</si>
  <si>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</si>
  <si>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</si>
  <si>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</si>
  <si>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</si>
  <si>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</si>
  <si>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</si>
  <si>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</si>
  <si>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</si>
  <si>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</si>
  <si>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</si>
  <si>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</si>
  <si>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</si>
  <si>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</si>
  <si>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</si>
  <si>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</si>
  <si>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</si>
  <si>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</si>
  <si>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</si>
  <si>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</si>
  <si>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</si>
  <si>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</si>
  <si>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</si>
  <si>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</si>
  <si>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</si>
  <si>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</si>
  <si>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</si>
  <si>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</si>
  <si>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</si>
  <si>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</si>
  <si>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</si>
  <si>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</si>
  <si>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</si>
  <si>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</si>
  <si>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</si>
  <si>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</si>
  <si>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</si>
  <si>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</si>
  <si>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</si>
  <si>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</si>
  <si>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</si>
  <si>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</si>
  <si>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</si>
  <si>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</si>
  <si>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</si>
  <si>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</si>
  <si>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</si>
  <si>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</si>
  <si>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</si>
  <si>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</si>
  <si>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</si>
  <si>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</si>
  <si>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</si>
  <si>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</si>
  <si>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</si>
  <si>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</si>
  <si>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</si>
  <si>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</si>
  <si>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</si>
  <si>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</si>
  <si>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</si>
  <si>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</si>
  <si>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</si>
  <si>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</si>
  <si>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</si>
  <si>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</si>
  <si>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</si>
  <si>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</si>
  <si>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</si>
  <si>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</si>
  <si>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</si>
  <si>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</si>
  <si>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</si>
  <si>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</si>
  <si>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</si>
  <si>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</si>
  <si>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</si>
  <si>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</si>
  <si>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</si>
  <si>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</si>
  <si>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</si>
  <si>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</si>
  <si>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</si>
  <si>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</si>
  <si>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</si>
  <si>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</si>
  <si>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</si>
  <si>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</si>
  <si>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</si>
  <si>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</si>
  <si>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</si>
  <si>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</si>
  <si>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</si>
  <si>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</si>
  <si>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</si>
  <si>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</si>
  <si>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</si>
  <si>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</si>
  <si>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</si>
  <si>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</si>
  <si>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</si>
  <si>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</si>
  <si>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</si>
  <si>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</si>
  <si>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</si>
  <si>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</si>
  <si>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</si>
  <si>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</si>
  <si>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</si>
  <si>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</si>
  <si>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</si>
  <si>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</si>
  <si>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</si>
  <si>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</si>
  <si>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</si>
  <si>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</si>
  <si>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</si>
  <si>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</si>
  <si>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</si>
  <si>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</si>
  <si>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</si>
  <si>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</si>
  <si>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</si>
  <si>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</si>
  <si>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</si>
  <si>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</si>
  <si>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</si>
  <si>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</si>
  <si>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</si>
  <si>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</si>
  <si>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</si>
  <si>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</si>
  <si>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</si>
  <si>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</si>
  <si>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</si>
  <si>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</si>
  <si>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</si>
  <si>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</si>
  <si>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</si>
  <si>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</si>
  <si>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</si>
  <si>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</si>
  <si>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</si>
  <si>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</si>
  <si>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</si>
  <si>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</si>
  <si>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</si>
  <si>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</si>
  <si>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</si>
  <si>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</si>
  <si>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</si>
  <si>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</si>
  <si>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</si>
  <si>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</si>
  <si>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</si>
  <si>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</si>
  <si>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</si>
  <si>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</si>
  <si>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</si>
  <si>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</si>
  <si>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</si>
  <si>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</si>
  <si>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</si>
  <si>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</si>
  <si>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</si>
  <si>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</si>
  <si>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</si>
  <si>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</si>
  <si>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</si>
  <si>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</si>
  <si>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</si>
  <si>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</si>
  <si>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</si>
  <si>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</si>
  <si>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</si>
  <si>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</si>
  <si>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</si>
  <si>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</si>
  <si>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</si>
  <si>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</si>
  <si>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</si>
  <si>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</si>
  <si>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</si>
  <si>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</si>
  <si>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</si>
  <si>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</si>
  <si>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</si>
  <si>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</si>
  <si>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</si>
  <si>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</si>
  <si>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</si>
  <si>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</si>
  <si>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</si>
  <si>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</si>
  <si>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</si>
  <si>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</si>
  <si>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</si>
  <si>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</si>
  <si>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</si>
  <si>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</si>
  <si>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</si>
  <si>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</si>
  <si>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</si>
  <si>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</si>
  <si>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</si>
  <si>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</si>
  <si>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</si>
  <si>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</si>
  <si>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</si>
  <si>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</si>
  <si>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</si>
  <si>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</si>
  <si>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</si>
  <si>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</si>
  <si>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</si>
  <si>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</si>
  <si>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</si>
  <si>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</si>
  <si>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</si>
  <si>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</si>
  <si>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</si>
  <si>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</si>
  <si>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</si>
  <si>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</si>
  <si>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</si>
  <si>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</si>
  <si>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</si>
  <si>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</si>
  <si>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</si>
  <si>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</si>
  <si>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</si>
  <si>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</si>
  <si>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</si>
  <si>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</si>
  <si>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</si>
  <si>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</si>
  <si>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</si>
  <si>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</si>
  <si>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</si>
  <si>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</si>
  <si>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</si>
  <si>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</si>
  <si>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</si>
  <si>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</si>
  <si>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</si>
  <si>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</si>
  <si>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</si>
  <si>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</si>
  <si>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</si>
  <si>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</si>
  <si>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</si>
  <si>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</si>
  <si>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</si>
  <si>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</si>
  <si>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</si>
  <si>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</si>
  <si>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</si>
  <si>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</si>
  <si>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</si>
  <si>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</si>
  <si>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</si>
  <si>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</si>
  <si>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</si>
  <si>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</si>
  <si>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</si>
  <si>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</si>
  <si>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</si>
  <si>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</si>
  <si>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</si>
  <si>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</si>
  <si>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</si>
  <si>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</si>
  <si>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</si>
  <si>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</si>
  <si>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</si>
  <si>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</si>
  <si>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</si>
  <si>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</si>
  <si>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</si>
  <si>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</si>
  <si>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</si>
  <si>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</si>
  <si>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</si>
  <si>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</si>
  <si>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</si>
  <si>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</si>
  <si>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</si>
  <si>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</si>
  <si>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</si>
  <si>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</si>
  <si>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</si>
  <si>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</si>
  <si>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</si>
  <si>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</si>
  <si>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</si>
  <si>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</si>
  <si>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</si>
  <si>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</si>
  <si>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</si>
  <si>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</si>
  <si>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</si>
  <si>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</si>
  <si>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</si>
  <si>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</si>
  <si>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</si>
  <si>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</si>
  <si>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</si>
  <si>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</si>
  <si>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</si>
  <si>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</si>
  <si>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</si>
  <si>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</si>
  <si>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</si>
  <si>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</si>
  <si>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</si>
  <si>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</si>
  <si>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</si>
  <si>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</si>
  <si>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</si>
  <si>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</si>
  <si>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</si>
  <si>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</si>
  <si>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</si>
  <si>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</si>
  <si>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</si>
  <si>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</si>
  <si>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</si>
  <si>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</si>
  <si>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</si>
  <si>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</si>
  <si>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</si>
  <si>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</si>
  <si>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</si>
  <si>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</si>
  <si>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</si>
  <si>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</si>
  <si>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</si>
  <si>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</si>
  <si>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</si>
  <si>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</si>
  <si>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</si>
  <si>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</si>
  <si>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</si>
  <si>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</si>
  <si>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</si>
  <si>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</si>
  <si>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</si>
  <si>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</si>
  <si>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</si>
  <si>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</si>
  <si>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</si>
  <si>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</si>
  <si>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</si>
  <si>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</si>
  <si>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</si>
  <si>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</si>
  <si>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</si>
  <si>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</si>
  <si>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</si>
  <si>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</si>
  <si>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</si>
  <si>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</si>
  <si>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</si>
  <si>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</si>
  <si>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</si>
  <si>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</si>
  <si>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</si>
  <si>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</si>
  <si>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</si>
  <si>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</si>
  <si>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</si>
  <si>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</si>
  <si>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</si>
  <si>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</si>
  <si>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</si>
  <si>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</si>
  <si>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</si>
  <si>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</si>
  <si>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</si>
  <si>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</si>
  <si>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</si>
  <si>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</si>
  <si>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</si>
  <si>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</si>
  <si>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</si>
  <si>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</si>
  <si>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</si>
  <si>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</si>
  <si>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</si>
  <si>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</si>
  <si>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</si>
  <si>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</si>
  <si>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</si>
  <si>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</si>
  <si>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</si>
  <si>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</si>
  <si>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</si>
  <si>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</si>
  <si>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</si>
  <si>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</si>
  <si>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</si>
  <si>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</si>
  <si>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</si>
  <si>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</si>
  <si>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</si>
  <si>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</si>
  <si>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</si>
  <si>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</si>
  <si>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</si>
  <si>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</si>
  <si>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</si>
  <si>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</si>
  <si>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</si>
  <si>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</si>
  <si>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</si>
  <si>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</si>
  <si>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</si>
  <si>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</si>
  <si>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</si>
  <si>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</si>
  <si>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</si>
  <si>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</si>
  <si>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</si>
  <si>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</si>
  <si>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</si>
  <si>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</si>
  <si>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</si>
  <si>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</si>
  <si>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</si>
  <si>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</si>
  <si>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</si>
  <si>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</si>
  <si>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</si>
  <si>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</si>
  <si>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</si>
  <si>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</si>
  <si>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</si>
  <si>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</si>
  <si>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</si>
  <si>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</si>
  <si>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</si>
  <si>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</si>
  <si>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</si>
  <si>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</si>
  <si>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</si>
  <si>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</si>
  <si>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</si>
  <si>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</si>
  <si>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</si>
  <si>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</si>
  <si>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</si>
  <si>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</si>
  <si>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</si>
  <si>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</si>
  <si>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</si>
  <si>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</si>
  <si>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</si>
  <si>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</si>
  <si>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</si>
  <si>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</si>
  <si>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</si>
  <si>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</si>
  <si>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</si>
  <si>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</si>
  <si>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</si>
  <si>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</si>
  <si>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</si>
  <si>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</si>
  <si>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</si>
  <si>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</si>
  <si>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</si>
  <si>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</si>
  <si>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</si>
  <si>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</si>
  <si>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</si>
  <si>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</si>
  <si>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</si>
  <si>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</si>
  <si>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</si>
  <si>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</si>
  <si>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</si>
  <si>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</si>
  <si>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</si>
  <si>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</si>
  <si>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</si>
  <si>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</si>
  <si>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</si>
  <si>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</si>
  <si>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</si>
  <si>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</si>
  <si>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</si>
  <si>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</si>
  <si>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</si>
  <si>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</si>
  <si>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</si>
  <si>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</si>
  <si>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</si>
  <si>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</si>
  <si>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</si>
  <si>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</si>
  <si>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</si>
  <si>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</si>
  <si>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</si>
  <si>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</si>
  <si>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</si>
  <si>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</si>
  <si>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</si>
  <si>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</si>
  <si>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</si>
  <si>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</si>
  <si>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</si>
  <si>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</si>
  <si>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</si>
  <si>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</si>
  <si>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</si>
  <si>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</si>
  <si>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</si>
  <si>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</si>
  <si>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</si>
  <si>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</si>
  <si>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</si>
  <si>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</si>
  <si>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</si>
  <si>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</si>
  <si>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</si>
  <si>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</si>
  <si>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</si>
  <si>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</si>
  <si>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</si>
  <si>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</si>
  <si>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</si>
  <si>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</si>
  <si>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</si>
  <si>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</si>
  <si>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</si>
  <si>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</si>
  <si>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</si>
  <si>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</si>
  <si>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</si>
  <si>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</si>
  <si>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</si>
  <si>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</si>
  <si>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</si>
  <si>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</si>
  <si>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</si>
  <si>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</si>
  <si>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</si>
  <si>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</si>
  <si>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</si>
  <si>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</si>
  <si>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</si>
  <si>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</si>
  <si>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</si>
  <si>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</si>
  <si>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</si>
  <si>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</si>
  <si>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</si>
  <si>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</si>
  <si>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</si>
  <si>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</si>
  <si>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</si>
  <si>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</si>
  <si>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</si>
  <si>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</si>
  <si>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</si>
  <si>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</si>
  <si>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</si>
  <si>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</si>
  <si>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</si>
  <si>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</si>
  <si>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</si>
  <si>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</si>
  <si>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</si>
  <si>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</si>
  <si>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</si>
  <si>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</si>
  <si>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</si>
  <si>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</si>
  <si>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</si>
  <si>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</si>
  <si>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</si>
  <si>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</si>
  <si>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</si>
  <si>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</si>
  <si>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</si>
  <si>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</si>
  <si>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</si>
  <si>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</si>
  <si>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</si>
  <si>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</si>
  <si>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</si>
  <si>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</si>
  <si>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</si>
  <si>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</si>
  <si>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</si>
  <si>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</si>
  <si>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</si>
  <si>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</si>
  <si>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</si>
  <si>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</si>
  <si>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</si>
  <si>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</si>
  <si>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</si>
  <si>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</si>
  <si>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</si>
  <si>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</si>
  <si>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</si>
  <si>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</si>
  <si>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</si>
  <si>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</si>
  <si>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</si>
  <si>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</si>
  <si>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</si>
  <si>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</si>
  <si>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</si>
  <si>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</si>
  <si>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</si>
  <si>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</si>
  <si>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</si>
  <si>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</si>
  <si>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</si>
  <si>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</si>
  <si>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</si>
  <si>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</si>
  <si>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</si>
  <si>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</si>
  <si>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</si>
  <si>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</si>
  <si>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</si>
  <si>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</si>
  <si>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</si>
  <si>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</si>
  <si>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</si>
  <si>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</si>
  <si>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</si>
  <si>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</si>
  <si>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</si>
  <si>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</si>
  <si>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</si>
  <si>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</si>
  <si>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</si>
  <si>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</si>
  <si>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</si>
  <si>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</si>
  <si>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</si>
  <si>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</si>
  <si>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</si>
  <si>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</si>
  <si>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</si>
  <si>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</si>
  <si>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</si>
  <si>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</si>
  <si>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</si>
  <si>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</si>
  <si>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</si>
  <si>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</si>
  <si>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</si>
  <si>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</si>
  <si>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</si>
  <si>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</si>
  <si>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</si>
  <si>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</si>
  <si>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</si>
  <si>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</si>
  <si>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</si>
  <si>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</si>
  <si>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</si>
  <si>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</si>
  <si>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</si>
  <si>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</si>
  <si>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</si>
  <si>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</si>
  <si>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</si>
  <si>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</si>
  <si>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</si>
  <si>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</si>
  <si>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</si>
  <si>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</si>
  <si>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</si>
  <si>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</si>
  <si>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</si>
  <si>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</si>
  <si>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</si>
  <si>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</si>
  <si>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</si>
  <si>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</si>
  <si>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</si>
  <si>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</si>
  <si>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</si>
  <si>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</si>
  <si>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</si>
  <si>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</si>
  <si>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</si>
  <si>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</si>
  <si>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</si>
  <si>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</si>
  <si>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</si>
  <si>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</si>
  <si>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</si>
  <si>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</si>
  <si>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</si>
  <si>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</si>
  <si>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</si>
  <si>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</si>
  <si>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</si>
  <si>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</si>
  <si>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</si>
  <si>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</si>
  <si>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</si>
  <si>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</si>
  <si>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</si>
  <si>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</si>
  <si>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</si>
  <si>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</si>
  <si>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</si>
  <si>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</si>
  <si>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</si>
  <si>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</si>
  <si>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</si>
  <si>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</si>
  <si>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</si>
  <si>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</si>
  <si>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</si>
  <si>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</si>
  <si>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</si>
  <si>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</si>
  <si>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</si>
  <si>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</si>
  <si>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</si>
  <si>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</si>
  <si>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</si>
  <si>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</si>
  <si>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</si>
  <si>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</si>
  <si>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</si>
  <si>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</si>
  <si>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</si>
  <si>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</si>
  <si>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</si>
  <si>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</si>
  <si>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</si>
  <si>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</si>
  <si>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</si>
  <si>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</si>
  <si>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</si>
  <si>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</si>
  <si>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</si>
  <si>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</si>
  <si>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</si>
  <si>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</si>
  <si>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</si>
  <si>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</si>
  <si>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</si>
  <si>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</si>
  <si>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</si>
  <si>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</si>
  <si>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</si>
  <si>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</si>
  <si>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</si>
  <si>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</si>
  <si>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</si>
  <si>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</si>
  <si>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</si>
  <si>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</si>
  <si>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</si>
  <si>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</si>
  <si>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</si>
  <si>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</si>
  <si>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</si>
  <si>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</si>
  <si>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</si>
  <si>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</si>
  <si>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</si>
  <si>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</si>
  <si>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</si>
  <si>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</si>
  <si>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</si>
  <si>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</si>
  <si>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</si>
  <si>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</si>
  <si>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</si>
  <si>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</si>
  <si>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</si>
  <si>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</si>
  <si>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</si>
  <si>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</si>
  <si>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</si>
  <si>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</si>
  <si>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</si>
  <si>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</si>
  <si>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</si>
  <si>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</si>
  <si>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</si>
  <si>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</si>
  <si>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</si>
  <si>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</si>
  <si>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</si>
  <si>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</si>
  <si>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</si>
  <si>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</si>
  <si>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</si>
  <si>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</si>
  <si>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</si>
  <si>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</si>
  <si>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</si>
  <si>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</si>
  <si>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</si>
  <si>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</si>
  <si>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</si>
  <si>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</si>
  <si>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</si>
  <si>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</si>
  <si>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</si>
  <si>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</si>
  <si>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</si>
  <si>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</si>
  <si>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</si>
  <si>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</si>
  <si>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</si>
  <si>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</si>
  <si>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</si>
  <si>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</si>
  <si>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</si>
  <si>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</si>
  <si>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</si>
  <si>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</si>
  <si>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</si>
  <si>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</si>
  <si>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</si>
  <si>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</si>
  <si>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</si>
  <si>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</si>
  <si>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</si>
  <si>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</si>
  <si>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</si>
  <si>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</si>
  <si>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</si>
  <si>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</si>
  <si>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</si>
  <si>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</si>
  <si>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</si>
  <si>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</si>
  <si>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</si>
  <si>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</si>
  <si>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</si>
  <si>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</si>
  <si>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</si>
  <si>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</si>
  <si>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</si>
  <si>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</si>
  <si>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</si>
  <si>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</si>
  <si>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</si>
  <si>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</si>
  <si>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</si>
  <si>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</si>
  <si>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</si>
  <si>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</si>
  <si>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</si>
  <si>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</si>
  <si>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</si>
  <si>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</si>
  <si>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</si>
  <si>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</si>
  <si>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</si>
  <si>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</si>
  <si>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</si>
  <si>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</si>
  <si>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</si>
  <si>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</si>
  <si>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</si>
  <si>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</si>
  <si>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</si>
  <si>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</si>
  <si>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</si>
  <si>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</si>
  <si>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</si>
  <si>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</si>
  <si>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</si>
  <si>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</si>
  <si>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</si>
  <si>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</si>
  <si>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</si>
  <si>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</si>
  <si>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</si>
  <si>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</si>
  <si>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</si>
  <si>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</si>
  <si>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</si>
  <si>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</si>
  <si>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</si>
  <si>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</si>
  <si>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</si>
  <si>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</si>
  <si>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</si>
  <si>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</si>
  <si>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</si>
  <si>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</si>
  <si>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</si>
  <si>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</si>
  <si>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</si>
  <si>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</si>
  <si>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</si>
  <si>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</si>
  <si>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</si>
  <si>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</si>
  <si>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</si>
  <si>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</si>
  <si>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</si>
  <si>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</si>
  <si>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</si>
  <si>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</si>
  <si>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</si>
  <si>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</si>
  <si>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</si>
  <si>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</si>
  <si>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</si>
  <si>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</si>
  <si>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</si>
  <si>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</si>
  <si>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</si>
  <si>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</si>
  <si>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</si>
  <si>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</si>
  <si>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</si>
  <si>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</si>
  <si>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</si>
  <si>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</si>
  <si>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</si>
  <si>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</si>
  <si>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</si>
  <si>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</si>
  <si>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</si>
  <si>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</si>
  <si>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</si>
  <si>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</si>
  <si>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</si>
  <si>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</si>
  <si>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</si>
  <si>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</si>
  <si>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</si>
  <si>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</si>
  <si>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</si>
  <si>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</si>
  <si>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</si>
  <si>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</si>
  <si>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</si>
  <si>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</si>
  <si>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</si>
  <si>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</si>
  <si>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</si>
  <si>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</si>
  <si>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</si>
  <si>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</si>
  <si>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</si>
  <si>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</si>
  <si>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</si>
  <si>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</si>
  <si>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</si>
  <si>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</si>
  <si>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</si>
  <si>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</si>
  <si>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</si>
  <si>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</si>
  <si>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</si>
  <si>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</si>
  <si>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</si>
  <si>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</si>
  <si>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</si>
  <si>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</si>
  <si>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</si>
  <si>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</si>
  <si>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</si>
  <si>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</si>
  <si>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</si>
  <si>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</si>
  <si>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</si>
  <si>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</si>
  <si>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</si>
  <si>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</si>
  <si>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</si>
  <si>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</si>
  <si>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</si>
  <si>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</si>
  <si>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</si>
  <si>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</si>
  <si>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</si>
  <si>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</si>
  <si>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</si>
  <si>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</si>
  <si>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</si>
  <si>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</si>
  <si>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</si>
  <si>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</si>
  <si>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</si>
  <si>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</si>
  <si>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</si>
  <si>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</si>
  <si>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</si>
  <si>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</si>
  <si>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</si>
  <si>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</si>
  <si>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</si>
  <si>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</si>
  <si>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</si>
  <si>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</si>
  <si>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</si>
  <si>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</si>
  <si>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</si>
  <si>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</si>
  <si>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</si>
  <si>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</si>
  <si>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</si>
  <si>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</si>
  <si>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</si>
  <si>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</si>
  <si>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</si>
  <si>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</si>
  <si>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</si>
  <si>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</si>
  <si>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</si>
  <si>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</si>
  <si>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</si>
  <si>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</si>
  <si>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</si>
  <si>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</si>
  <si>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</si>
  <si>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</si>
  <si>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</si>
  <si>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</si>
  <si>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</si>
  <si>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</si>
  <si>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</si>
  <si>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</si>
  <si>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</si>
  <si>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</si>
  <si>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</si>
  <si>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</si>
  <si>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</si>
  <si>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</si>
  <si>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</si>
  <si>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</si>
  <si>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</si>
  <si>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</si>
  <si>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</si>
  <si>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</si>
  <si>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</si>
  <si>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</si>
  <si>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</si>
  <si>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</si>
  <si>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</si>
  <si>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</si>
  <si>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</si>
  <si>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</si>
  <si>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</si>
  <si>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</si>
  <si>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</si>
  <si>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</si>
  <si>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</si>
  <si>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</si>
  <si>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</si>
  <si>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</si>
  <si>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</si>
  <si>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</si>
  <si>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</si>
  <si>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</si>
  <si>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</si>
  <si>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</si>
  <si>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</si>
  <si>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</si>
  <si>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</si>
  <si>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</si>
  <si>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</si>
  <si>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</si>
  <si>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</si>
  <si>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</si>
  <si>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</si>
  <si>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</si>
  <si>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</si>
  <si>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</si>
  <si>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</si>
  <si>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</si>
  <si>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</si>
  <si>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</si>
  <si>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</si>
  <si>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</si>
  <si>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</si>
  <si>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</si>
  <si>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</si>
  <si>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</si>
  <si>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</si>
  <si>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</si>
  <si>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</si>
  <si>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</si>
  <si>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</si>
  <si>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</si>
  <si>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</si>
  <si>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</si>
  <si>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</si>
  <si>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</si>
  <si>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</si>
  <si>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</si>
  <si>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</si>
  <si>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</si>
  <si>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</si>
  <si>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</si>
  <si>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</si>
  <si>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</si>
  <si>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</si>
  <si>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</si>
  <si>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</si>
  <si>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</si>
  <si>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</si>
  <si>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</si>
  <si>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</si>
  <si>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</si>
  <si>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</si>
  <si>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</si>
  <si>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</si>
  <si>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</si>
  <si>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</si>
  <si>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</si>
  <si>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</si>
  <si>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</si>
  <si>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</si>
  <si>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</si>
  <si>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</si>
  <si>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</si>
  <si>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</si>
  <si>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</si>
  <si>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</si>
  <si>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</si>
  <si>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</si>
  <si>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</si>
  <si>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</si>
  <si>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</si>
  <si>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</si>
  <si>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</si>
  <si>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</si>
  <si>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</si>
  <si>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</si>
  <si>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</si>
  <si>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</si>
  <si>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</si>
  <si>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</si>
  <si>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</si>
  <si>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</si>
  <si>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</si>
  <si>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</si>
  <si>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</si>
  <si>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</si>
  <si>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</si>
  <si>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</si>
  <si>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</si>
  <si>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</si>
  <si>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</si>
  <si>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</si>
  <si>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</si>
  <si>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</si>
  <si>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</si>
  <si>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</si>
  <si>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</si>
  <si>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</si>
  <si>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</si>
  <si>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</si>
  <si>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</si>
  <si>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</si>
  <si>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</si>
  <si>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</si>
  <si>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</si>
  <si>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</si>
  <si>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</si>
  <si>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</si>
  <si>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</si>
  <si>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</si>
  <si>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</si>
  <si>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</si>
  <si>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</si>
  <si>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</si>
  <si>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</si>
  <si>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</si>
  <si>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</si>
  <si>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</si>
  <si>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</si>
  <si>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</si>
  <si>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</si>
  <si>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</si>
  <si>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</si>
  <si>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</si>
  <si>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</si>
  <si>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</si>
  <si>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</si>
  <si>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</si>
  <si>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</si>
  <si>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</si>
  <si>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</si>
  <si>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</si>
  <si>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</si>
  <si>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</si>
  <si>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</si>
  <si>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</si>
  <si>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</si>
  <si>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</si>
  <si>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</si>
  <si>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</si>
  <si>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</si>
  <si>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</si>
  <si>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</si>
  <si>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</si>
  <si>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</si>
  <si>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</si>
  <si>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</si>
  <si>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</si>
  <si>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</si>
  <si>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</si>
  <si>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</si>
  <si>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</si>
  <si>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</si>
  <si>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</si>
  <si>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</si>
  <si>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</si>
  <si>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</si>
  <si>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</si>
  <si>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</si>
  <si>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</si>
  <si>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</si>
  <si>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</si>
  <si>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</si>
  <si>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</si>
  <si>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</si>
  <si>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</si>
  <si>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</si>
  <si>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</si>
  <si>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</si>
  <si>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</si>
  <si>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</si>
  <si>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</si>
  <si>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</si>
  <si>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</si>
  <si>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</si>
  <si>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</si>
  <si>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</si>
  <si>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</si>
  <si>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</si>
  <si>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</si>
  <si>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</si>
  <si>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</si>
  <si>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</si>
  <si>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</si>
  <si>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</si>
  <si>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</si>
  <si>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</si>
  <si>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</si>
  <si>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</si>
  <si>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</si>
  <si>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</si>
  <si>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</si>
  <si>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</si>
  <si>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</si>
  <si>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</si>
  <si>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</si>
  <si>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</si>
  <si>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</si>
  <si>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</si>
  <si>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</si>
  <si>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</si>
  <si>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</si>
  <si>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</si>
  <si>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</si>
  <si>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</si>
  <si>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</si>
  <si>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</si>
  <si>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</si>
  <si>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</si>
  <si>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</si>
  <si>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</si>
  <si>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</si>
  <si>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</si>
  <si>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</si>
  <si>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</si>
  <si>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</si>
  <si>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</si>
  <si>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</si>
  <si>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</si>
  <si>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</si>
  <si>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</si>
  <si>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</si>
  <si>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</si>
  <si>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</si>
  <si>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</si>
  <si>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</si>
  <si>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</si>
  <si>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</si>
  <si>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</si>
  <si>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</si>
  <si>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</si>
  <si>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</si>
  <si>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</si>
  <si>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</si>
  <si>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</si>
  <si>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</si>
  <si>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</si>
  <si>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</si>
  <si>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</si>
  <si>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</si>
  <si>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</si>
  <si>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</si>
  <si>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</si>
  <si>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</si>
  <si>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</si>
  <si>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</si>
  <si>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</si>
  <si>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</si>
  <si>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</si>
  <si>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</si>
  <si>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</si>
  <si>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</si>
  <si>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</si>
  <si>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</si>
  <si>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</si>
  <si>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</si>
  <si>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</si>
  <si>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</si>
  <si>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</si>
  <si>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</si>
  <si>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</si>
  <si>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</si>
  <si>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</si>
  <si>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</si>
  <si>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</si>
  <si>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</si>
  <si>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</si>
  <si>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</si>
  <si>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</si>
  <si>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</si>
  <si>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</si>
  <si>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</si>
  <si>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</si>
  <si>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</si>
  <si>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</si>
  <si>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</si>
  <si>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</si>
  <si>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</si>
  <si>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</si>
  <si>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</si>
  <si>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</si>
  <si>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</si>
  <si>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</si>
  <si>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</si>
  <si>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</si>
  <si>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</si>
  <si>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</si>
  <si>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</si>
  <si>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</si>
  <si>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</si>
  <si>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</si>
  <si>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</si>
  <si>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</si>
  <si>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</si>
  <si>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</si>
  <si>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</si>
  <si>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</si>
  <si>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</si>
  <si>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</si>
  <si>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</si>
  <si>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</si>
  <si>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</si>
  <si>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</si>
  <si>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</si>
  <si>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</si>
  <si>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</si>
  <si>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</si>
  <si>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</si>
  <si>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</si>
  <si>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</si>
  <si>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</si>
  <si>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</si>
  <si>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</si>
  <si>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</si>
  <si>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</si>
  <si>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</si>
  <si>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</si>
  <si>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</si>
  <si>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</si>
  <si>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</si>
  <si>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</si>
  <si>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</si>
  <si>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</si>
  <si>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</si>
  <si>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</si>
  <si>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</si>
  <si>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</si>
  <si>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</si>
  <si>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</si>
  <si>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</si>
  <si>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</si>
  <si>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</si>
  <si>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</si>
  <si>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</si>
  <si>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</si>
  <si>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</si>
  <si>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</si>
  <si>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</si>
  <si>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</si>
  <si>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</si>
  <si>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</si>
  <si>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</si>
  <si>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</si>
  <si>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</si>
  <si>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</si>
  <si>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</si>
  <si>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</si>
  <si>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</si>
  <si>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</si>
  <si>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</si>
  <si>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</si>
  <si>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</si>
  <si>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</si>
  <si>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</si>
  <si>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</si>
  <si>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</si>
  <si>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</si>
  <si>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</si>
  <si>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</si>
  <si>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</si>
  <si>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</si>
  <si>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</si>
  <si>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</si>
  <si>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</si>
  <si>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</si>
  <si>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</si>
  <si>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</si>
  <si>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</si>
  <si>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</si>
  <si>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</si>
  <si>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</si>
  <si>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</si>
  <si>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</si>
  <si>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</si>
  <si>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</si>
  <si>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</si>
  <si>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</si>
  <si>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</si>
  <si>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</si>
  <si>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</si>
  <si>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</si>
  <si>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</si>
  <si>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</si>
  <si>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</si>
  <si>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</si>
  <si>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</si>
  <si>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</si>
  <si>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</si>
  <si>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</si>
  <si>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</si>
  <si>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</si>
  <si>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</si>
  <si>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</si>
  <si>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</si>
  <si>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</si>
  <si>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</si>
  <si>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</si>
  <si>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</si>
  <si>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</si>
  <si>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</si>
  <si>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</si>
  <si>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</si>
  <si>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</si>
  <si>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</si>
  <si>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</si>
  <si>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</si>
  <si>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</si>
  <si>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</si>
  <si>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</si>
  <si>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</si>
  <si>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</si>
  <si>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</si>
  <si>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</si>
  <si>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</si>
  <si>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</si>
  <si>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</si>
  <si>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</si>
  <si>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</si>
  <si>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</si>
  <si>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</si>
  <si>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</si>
  <si>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</si>
  <si>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</si>
  <si>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</si>
  <si>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</si>
  <si>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</si>
  <si>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</si>
  <si>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</si>
  <si>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</si>
  <si>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</si>
  <si>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</si>
  <si>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</si>
  <si>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</si>
  <si>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</si>
  <si>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</si>
  <si>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</si>
  <si>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</si>
  <si>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</si>
  <si>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</si>
  <si>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</si>
  <si>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</si>
  <si>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</si>
  <si>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</si>
  <si>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</si>
  <si>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</si>
  <si>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</si>
  <si>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</si>
  <si>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</si>
  <si>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</si>
  <si>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</si>
  <si>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</si>
  <si>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</si>
  <si>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</si>
  <si>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</si>
  <si>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</si>
  <si>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</si>
  <si>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</si>
  <si>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</si>
  <si>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</si>
  <si>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</si>
  <si>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</si>
  <si>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</si>
  <si>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</si>
  <si>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</si>
  <si>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</si>
  <si>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</si>
  <si>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</si>
  <si>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</si>
  <si>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</si>
  <si>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</si>
  <si>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</si>
  <si>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</si>
  <si>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</si>
  <si>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</si>
  <si>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</si>
  <si>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</si>
  <si>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</si>
  <si>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</si>
  <si>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</si>
  <si>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</si>
  <si>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</si>
  <si>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</si>
  <si>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</si>
  <si>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</si>
  <si>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</si>
  <si>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</si>
  <si>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</si>
  <si>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</si>
  <si>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</si>
  <si>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</si>
  <si>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</si>
  <si>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</si>
  <si>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</si>
  <si>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</si>
  <si>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</si>
  <si>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</si>
  <si>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</si>
  <si>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</si>
  <si>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</si>
  <si>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</si>
  <si>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</si>
  <si>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</si>
  <si>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</si>
  <si>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</si>
  <si>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</si>
  <si>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</si>
  <si>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</si>
  <si>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</si>
  <si>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</si>
  <si>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</si>
  <si>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</si>
  <si>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</si>
  <si>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</si>
  <si>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</si>
  <si>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</si>
  <si>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</si>
  <si>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</si>
  <si>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</si>
  <si>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</si>
  <si>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</si>
  <si>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</si>
  <si>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</si>
  <si>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</si>
  <si>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</si>
  <si>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</si>
  <si>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</si>
  <si>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</si>
  <si>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</si>
  <si>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</si>
  <si>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</si>
  <si>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</si>
  <si>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</si>
  <si>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</si>
  <si>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</si>
  <si>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</si>
  <si>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</si>
  <si>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</si>
  <si>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</si>
  <si>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</si>
  <si>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</si>
  <si>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</si>
  <si>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</si>
  <si>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</si>
  <si>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</si>
  <si>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</si>
  <si>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</si>
  <si>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</si>
  <si>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</si>
  <si>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</si>
  <si>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</si>
  <si>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</si>
  <si>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</si>
  <si>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</si>
  <si>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</si>
  <si>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</si>
  <si>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</si>
  <si>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</si>
  <si>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</si>
  <si>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</si>
  <si>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</si>
  <si>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</si>
  <si>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</si>
  <si>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</si>
  <si>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</si>
  <si>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</si>
  <si>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</si>
  <si>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</si>
  <si>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</si>
  <si>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</si>
  <si>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</si>
  <si>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</si>
  <si>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</si>
  <si>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</si>
  <si>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</si>
  <si>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</si>
  <si>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</si>
  <si>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</si>
  <si>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</si>
  <si>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</si>
  <si>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</si>
  <si>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</si>
  <si>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</si>
  <si>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</si>
  <si>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</si>
  <si>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</si>
  <si>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</si>
  <si>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</si>
  <si>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</si>
  <si>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</si>
  <si>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</si>
  <si>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</si>
  <si>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</si>
  <si>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</si>
  <si>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</si>
  <si>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</si>
  <si>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</si>
  <si>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</si>
  <si>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</si>
  <si>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</si>
  <si>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</si>
  <si>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</si>
  <si>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</si>
  <si>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</si>
  <si>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</si>
  <si>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</si>
  <si>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</si>
  <si>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</si>
  <si>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</si>
  <si>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</si>
  <si>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</si>
  <si>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</si>
  <si>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</si>
  <si>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</si>
  <si>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</si>
  <si>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</si>
  <si>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</si>
  <si>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</si>
  <si>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</si>
  <si>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</si>
  <si>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</si>
  <si>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</si>
  <si>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</si>
  <si>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</si>
  <si>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</si>
  <si>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</si>
  <si>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</si>
  <si>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</si>
  <si>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</si>
  <si>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</si>
  <si>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</si>
  <si>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</si>
  <si>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</si>
  <si>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</si>
  <si>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</si>
  <si>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</si>
  <si>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</si>
  <si>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</si>
  <si>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</si>
  <si>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</si>
  <si>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</si>
  <si>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</si>
  <si>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</si>
  <si>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</si>
  <si>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</si>
  <si>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</si>
  <si>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</si>
  <si>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</si>
  <si>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</si>
  <si>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</si>
  <si>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</si>
  <si>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</si>
  <si>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</si>
  <si>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</si>
  <si>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</si>
  <si>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</si>
  <si>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</si>
  <si>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</si>
  <si>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</si>
  <si>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</si>
  <si>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</si>
  <si>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</si>
  <si>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</si>
  <si>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</si>
  <si>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</si>
  <si>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</si>
  <si>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</si>
  <si>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</si>
  <si>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</si>
  <si>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</si>
  <si>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</si>
  <si>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</si>
  <si>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</si>
  <si>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</si>
  <si>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</si>
  <si>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</si>
  <si>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</si>
  <si>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</si>
  <si>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</si>
  <si>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</si>
  <si>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</si>
  <si>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</si>
  <si>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</si>
  <si>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</si>
  <si>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</si>
  <si>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</si>
  <si>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</si>
  <si>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</si>
  <si>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</si>
  <si>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</si>
  <si>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</si>
  <si>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</si>
  <si>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</si>
  <si>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</si>
  <si>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</si>
  <si>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</si>
  <si>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</si>
  <si>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</si>
  <si>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</si>
  <si>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</si>
  <si>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</si>
  <si>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</si>
  <si>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</si>
  <si>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</si>
  <si>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</si>
  <si>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</si>
  <si>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</si>
  <si>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</si>
  <si>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</si>
  <si>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</si>
  <si>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</si>
  <si>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</si>
  <si>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</si>
  <si>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</si>
  <si>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</si>
  <si>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</si>
  <si>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</si>
  <si>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</si>
  <si>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</si>
  <si>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</si>
  <si>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</si>
  <si>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</si>
  <si>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</si>
  <si>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</si>
  <si>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</si>
  <si>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</si>
  <si>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</si>
  <si>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</si>
  <si>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</si>
  <si>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</si>
  <si>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</si>
  <si>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</si>
  <si>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</si>
  <si>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</si>
  <si>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</si>
  <si>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</si>
  <si>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</si>
  <si>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</si>
  <si>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</si>
  <si>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</si>
  <si>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</si>
  <si>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</si>
  <si>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</si>
  <si>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</si>
  <si>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</si>
  <si>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</si>
  <si>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</si>
  <si>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</si>
  <si>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</si>
  <si>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</si>
  <si>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</si>
  <si>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</si>
  <si>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</si>
  <si>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</si>
  <si>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</si>
  <si>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</si>
  <si>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</si>
  <si>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</si>
  <si>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</si>
  <si>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</si>
  <si>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</si>
  <si>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</si>
  <si>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</si>
  <si>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</si>
  <si>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</si>
  <si>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</si>
  <si>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</si>
  <si>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</si>
  <si>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</si>
  <si>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</si>
  <si>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</si>
  <si>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</si>
  <si>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</si>
  <si>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</si>
  <si>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</si>
  <si>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</si>
  <si>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</si>
  <si>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</si>
  <si>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</si>
  <si>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</si>
  <si>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</si>
  <si>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</si>
  <si>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</si>
  <si>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</si>
  <si>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</si>
  <si>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</si>
  <si>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</si>
  <si>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</si>
  <si>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</si>
  <si>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</si>
  <si>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</si>
  <si>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</si>
  <si>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</si>
  <si>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</si>
  <si>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</si>
  <si>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</si>
  <si>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</si>
  <si>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</si>
  <si>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</si>
  <si>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</si>
  <si>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</si>
  <si>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</si>
  <si>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</si>
  <si>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</si>
  <si>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</si>
  <si>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</si>
  <si>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</si>
  <si>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</si>
  <si>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</si>
  <si>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</si>
  <si>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</si>
  <si>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</si>
  <si>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</si>
  <si>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</si>
  <si>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</si>
  <si>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</si>
  <si>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</si>
  <si>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</si>
  <si>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</si>
  <si>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</si>
  <si>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</si>
  <si>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</si>
  <si>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</si>
  <si>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</si>
  <si>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</si>
  <si>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</si>
  <si>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</si>
  <si>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</si>
  <si>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</si>
  <si>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</si>
  <si>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</si>
  <si>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</si>
  <si>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</si>
  <si>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</si>
  <si>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</si>
  <si>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</si>
  <si>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</si>
  <si>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</si>
  <si>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</si>
  <si>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</si>
  <si>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</si>
  <si>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</si>
  <si>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</si>
  <si>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</si>
  <si>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</si>
  <si>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</si>
  <si>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</si>
  <si>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</si>
  <si>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</si>
  <si>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</si>
  <si>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</si>
  <si>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</si>
  <si>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</si>
  <si>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</si>
  <si>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</si>
  <si>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</si>
  <si>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</si>
  <si>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</si>
  <si>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</si>
  <si>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</si>
  <si>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</si>
  <si>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</si>
  <si>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</si>
  <si>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</si>
  <si>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</si>
  <si>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</si>
  <si>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</si>
  <si>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</si>
  <si>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</si>
  <si>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</si>
  <si>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</si>
  <si>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</si>
  <si>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</si>
  <si>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</si>
  <si>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</si>
  <si>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</si>
  <si>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</si>
  <si>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</si>
  <si>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</si>
  <si>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</si>
  <si>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</si>
  <si>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</si>
  <si>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</si>
  <si>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</si>
  <si>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</si>
  <si>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</si>
  <si>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</si>
  <si>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</si>
  <si>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</si>
  <si>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</si>
  <si>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</si>
  <si>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</si>
  <si>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</si>
  <si>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</si>
  <si>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</si>
  <si>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</si>
  <si>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</si>
  <si>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</si>
  <si>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</si>
  <si>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</si>
  <si>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</si>
  <si>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</si>
  <si>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</si>
  <si>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</si>
  <si>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</si>
  <si>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</si>
  <si>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</si>
  <si>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</si>
  <si>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</si>
  <si>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</si>
  <si>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</si>
  <si>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</si>
  <si>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</si>
  <si>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</si>
  <si>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</si>
  <si>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</si>
  <si>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</si>
  <si>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</si>
  <si>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</si>
  <si>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</si>
  <si>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</si>
  <si>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</si>
  <si>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</si>
  <si>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</si>
  <si>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</si>
  <si>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</si>
  <si>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</si>
  <si>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</si>
  <si>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</si>
  <si>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</si>
  <si>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</si>
  <si>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</si>
  <si>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</si>
  <si>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</si>
  <si>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</si>
  <si>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</si>
  <si>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</si>
  <si>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</si>
  <si>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</si>
  <si>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</si>
  <si>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</si>
  <si>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</si>
  <si>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</si>
  <si>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</si>
  <si>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</si>
  <si>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</si>
  <si>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</si>
  <si>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</si>
  <si>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</si>
  <si>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</si>
  <si>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</si>
  <si>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</si>
  <si>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</si>
  <si>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</si>
  <si>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</si>
  <si>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</si>
  <si>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</si>
  <si>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</si>
  <si>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</si>
  <si>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</si>
  <si>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</si>
  <si>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</si>
  <si>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</si>
  <si>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</si>
  <si>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</si>
  <si>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</si>
  <si>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</si>
  <si>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</si>
  <si>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</si>
  <si>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</si>
  <si>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</si>
  <si>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</si>
  <si>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</si>
  <si>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</si>
  <si>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</si>
  <si>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</si>
  <si>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</si>
  <si>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</si>
  <si>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</si>
  <si>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</si>
  <si>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</si>
  <si>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</si>
  <si>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</si>
  <si>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</si>
  <si>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</si>
  <si>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</si>
  <si>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</si>
  <si>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</si>
  <si>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</si>
  <si>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</si>
  <si>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</si>
  <si>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</si>
  <si>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</si>
  <si>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</si>
  <si>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</si>
  <si>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</si>
  <si>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</si>
  <si>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</si>
  <si>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</si>
  <si>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</si>
  <si>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</si>
  <si>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</si>
  <si>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</si>
  <si>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</si>
  <si>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</si>
  <si>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</si>
  <si>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</si>
  <si>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</si>
  <si>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</si>
  <si>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</si>
  <si>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</si>
  <si>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</si>
  <si>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</si>
  <si>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</si>
  <si>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</si>
  <si>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</si>
  <si>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</si>
  <si>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</si>
  <si>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</si>
  <si>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</si>
  <si>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</si>
  <si>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</si>
  <si>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</si>
  <si>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</si>
  <si>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</si>
  <si>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</si>
  <si>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</si>
  <si>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</si>
  <si>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</si>
  <si>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</si>
  <si>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</si>
  <si>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</si>
  <si>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</si>
  <si>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</si>
  <si>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</si>
  <si>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</si>
  <si>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</si>
  <si>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</si>
  <si>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</si>
  <si>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</si>
  <si>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</si>
  <si>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</si>
  <si>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</si>
  <si>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</si>
  <si>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</si>
  <si>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</si>
  <si>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</si>
  <si>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</si>
  <si>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</si>
  <si>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</si>
  <si>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</si>
  <si>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</si>
  <si>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</si>
  <si>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</si>
  <si>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</si>
  <si>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</si>
  <si>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</si>
  <si>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</si>
  <si>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</si>
  <si>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</si>
  <si>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</si>
  <si>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</si>
  <si>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</si>
  <si>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</si>
  <si>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</si>
  <si>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</si>
  <si>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</si>
  <si>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</si>
  <si>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</si>
  <si>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</si>
  <si>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</si>
  <si>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</si>
  <si>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</si>
  <si>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</si>
  <si>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</si>
  <si>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</si>
  <si>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</si>
  <si>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</si>
  <si>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</si>
  <si>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</si>
  <si>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</si>
  <si>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</si>
  <si>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</si>
  <si>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</si>
  <si>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</si>
  <si>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</si>
  <si>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</si>
  <si>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</si>
  <si>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</si>
  <si>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</si>
  <si>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</si>
  <si>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</si>
  <si>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</si>
  <si>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</si>
  <si>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</si>
  <si>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</si>
  <si>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</si>
  <si>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</si>
  <si>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</si>
  <si>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</si>
  <si>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</si>
  <si>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</si>
  <si>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</si>
  <si>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</si>
  <si>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</si>
  <si>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</si>
  <si>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</si>
  <si>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</si>
  <si>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</si>
  <si>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</si>
  <si>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</si>
  <si>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</si>
  <si>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</si>
  <si>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</si>
  <si>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</si>
  <si>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</si>
  <si>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</si>
  <si>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</si>
  <si>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</si>
  <si>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</si>
  <si>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</si>
  <si>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</si>
  <si>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</si>
  <si>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</si>
  <si>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</si>
  <si>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</si>
  <si>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</si>
  <si>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</si>
  <si>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</si>
  <si>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</si>
  <si>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</si>
  <si>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</si>
  <si>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</si>
  <si>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</si>
  <si>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</si>
  <si>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</si>
  <si>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</si>
  <si>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</si>
  <si>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</si>
  <si>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</si>
  <si>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</si>
  <si>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</si>
  <si>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</si>
  <si>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</si>
  <si>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</si>
  <si>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</si>
  <si>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</si>
  <si>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</si>
  <si>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</si>
  <si>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</si>
  <si>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</si>
  <si>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</si>
  <si>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</si>
  <si>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</si>
  <si>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</si>
  <si>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</si>
  <si>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</si>
  <si>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</si>
  <si>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</si>
  <si>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</si>
  <si>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</si>
  <si>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</si>
  <si>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</si>
  <si>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</si>
  <si>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</si>
  <si>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</si>
  <si>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</si>
  <si>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</si>
  <si>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</si>
  <si>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</si>
  <si>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</si>
  <si>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</si>
  <si>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</si>
  <si>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</si>
  <si>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</si>
  <si>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</si>
  <si>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</si>
  <si>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</si>
  <si>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</si>
  <si>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</si>
  <si>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</si>
  <si>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</si>
  <si>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</si>
  <si>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</si>
  <si>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</si>
  <si>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</si>
  <si>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</si>
  <si>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</si>
  <si>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</si>
  <si>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</si>
  <si>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</si>
  <si>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</si>
  <si>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</si>
  <si>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</si>
  <si>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</si>
  <si>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</si>
  <si>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</si>
  <si>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</si>
  <si>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</si>
  <si>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</si>
  <si>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</si>
  <si>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</si>
  <si>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</si>
  <si>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</si>
  <si>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</si>
  <si>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</si>
  <si>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</si>
  <si>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</si>
  <si>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</si>
  <si>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</si>
  <si>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</si>
  <si>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</si>
  <si>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</si>
  <si>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</si>
  <si>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</si>
  <si>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</si>
  <si>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</si>
  <si>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</si>
  <si>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</si>
  <si>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</si>
  <si>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</si>
  <si>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</si>
  <si>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</si>
  <si>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</si>
  <si>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</si>
  <si>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</si>
  <si>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</si>
  <si>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</si>
  <si>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</si>
  <si>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</si>
  <si>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</si>
  <si>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</si>
  <si>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</si>
  <si>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</si>
  <si>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</si>
  <si>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</si>
  <si>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</si>
  <si>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</si>
  <si>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</si>
  <si>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</si>
  <si>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</si>
  <si>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</si>
  <si>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</si>
  <si>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</si>
  <si>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</si>
  <si>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</si>
  <si>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</si>
  <si>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</si>
  <si>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</si>
  <si>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</si>
  <si>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</si>
  <si>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</si>
  <si>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</si>
  <si>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</si>
  <si>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</si>
  <si>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</si>
  <si>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</si>
  <si>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</si>
  <si>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</si>
  <si>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</si>
  <si>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</si>
  <si>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</si>
  <si>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</si>
  <si>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</si>
  <si>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</si>
  <si>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</si>
  <si>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</si>
  <si>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</si>
  <si>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</si>
  <si>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</si>
  <si>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</si>
  <si>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</si>
  <si>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</si>
  <si>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</si>
  <si>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</si>
  <si>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</si>
  <si>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</si>
  <si>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</si>
  <si>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</si>
  <si>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</si>
  <si>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</si>
  <si>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</si>
  <si>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</si>
  <si>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</si>
  <si>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</si>
  <si>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</si>
  <si>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</si>
  <si>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</si>
  <si>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</si>
  <si>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</si>
  <si>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</si>
  <si>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</si>
  <si>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</si>
  <si>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</si>
  <si>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</si>
  <si>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</si>
  <si>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</si>
  <si>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</si>
  <si>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</si>
  <si>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</si>
  <si>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</si>
  <si>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</si>
  <si>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</si>
  <si>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</si>
  <si>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</si>
  <si>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</si>
  <si>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</si>
  <si>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</si>
  <si>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</si>
  <si>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</si>
  <si>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</si>
  <si>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</si>
  <si>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</si>
  <si>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</si>
  <si>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</si>
  <si>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</si>
  <si>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</si>
  <si>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</si>
  <si>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</si>
  <si>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</si>
  <si>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</si>
  <si>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</si>
  <si>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</si>
  <si>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</si>
  <si>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</si>
  <si>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</si>
  <si>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</si>
  <si>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</si>
  <si>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</si>
  <si>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</si>
  <si>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</si>
  <si>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</si>
  <si>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</si>
  <si>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</si>
  <si>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</si>
  <si>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</si>
  <si>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</si>
  <si>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</si>
  <si>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</si>
  <si>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</si>
  <si>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</si>
  <si>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</si>
  <si>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</si>
  <si>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</si>
  <si>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</si>
  <si>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</si>
  <si>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</si>
  <si>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</si>
  <si>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</si>
  <si>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</si>
  <si>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</si>
  <si>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</si>
  <si>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</si>
  <si>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</si>
  <si>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</si>
  <si>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</si>
  <si>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</si>
  <si>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</si>
  <si>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</si>
  <si>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</si>
  <si>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</si>
  <si>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</si>
  <si>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</si>
  <si>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</si>
  <si>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</si>
  <si>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</si>
  <si>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</si>
  <si>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</si>
  <si>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</si>
  <si>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</si>
  <si>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</si>
  <si>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</si>
  <si>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</si>
  <si>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</si>
  <si>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</si>
  <si>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</si>
  <si>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</si>
  <si>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</si>
  <si>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</si>
  <si>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</si>
  <si>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</si>
  <si>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</si>
  <si>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</si>
  <si>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</si>
  <si>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</si>
  <si>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</si>
  <si>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</si>
  <si>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</si>
  <si>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</si>
  <si>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</si>
  <si>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</si>
  <si>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</si>
  <si>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</si>
  <si>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</si>
  <si>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</si>
  <si>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</si>
  <si>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</si>
  <si>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</si>
  <si>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</si>
  <si>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</si>
  <si>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</si>
  <si>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</si>
  <si>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</si>
  <si>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</si>
  <si>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</si>
  <si>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</si>
  <si>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</si>
  <si>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</si>
  <si>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</si>
  <si>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</si>
  <si>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</si>
  <si>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</si>
  <si>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</si>
  <si>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</si>
  <si>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</si>
  <si>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</si>
  <si>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</si>
  <si>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</si>
  <si>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</si>
  <si>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</si>
  <si>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</si>
  <si>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</si>
  <si>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</si>
  <si>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</si>
  <si>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</si>
  <si>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</si>
  <si>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</si>
  <si>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</si>
  <si>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</si>
  <si>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</si>
  <si>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</si>
  <si>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</si>
  <si>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</si>
  <si>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</si>
  <si>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</si>
  <si>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</si>
  <si>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</si>
  <si>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</si>
  <si>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</si>
  <si>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</si>
  <si>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</si>
  <si>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</si>
  <si>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</si>
  <si>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</si>
  <si>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</si>
  <si>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</si>
  <si>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</si>
  <si>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</si>
  <si>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</si>
  <si>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</si>
  <si>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</si>
  <si>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</si>
  <si>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</si>
  <si>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</si>
  <si>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</si>
  <si>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</si>
  <si>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</si>
  <si>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</si>
  <si>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</si>
  <si>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</si>
  <si>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</si>
  <si>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</si>
  <si>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</si>
  <si>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</si>
  <si>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</si>
  <si>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</si>
  <si>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</si>
  <si>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</si>
  <si>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</si>
  <si>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</si>
  <si>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</si>
  <si>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</si>
  <si>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</si>
  <si>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</si>
  <si>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</si>
  <si>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</si>
  <si>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</si>
  <si>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</si>
  <si>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</si>
  <si>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</si>
  <si>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</si>
  <si>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</si>
  <si>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</si>
  <si>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</si>
  <si>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</si>
  <si>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</si>
  <si>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</si>
  <si>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</si>
  <si>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</si>
  <si>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</si>
  <si>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</si>
  <si>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</si>
  <si>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</si>
  <si>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</si>
  <si>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</si>
  <si>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</si>
  <si>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</si>
  <si>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</si>
  <si>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</si>
  <si>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</si>
  <si>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</si>
  <si>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</si>
  <si>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</si>
  <si>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</si>
  <si>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</si>
  <si>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</si>
  <si>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</si>
  <si>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</si>
  <si>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</si>
  <si>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</si>
  <si>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</si>
  <si>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</si>
  <si>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</si>
  <si>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</si>
  <si>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</si>
  <si>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</si>
  <si>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</si>
  <si>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</si>
  <si>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</si>
  <si>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</si>
  <si>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</si>
  <si>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</si>
  <si>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</si>
  <si>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</si>
  <si>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</si>
  <si>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</si>
  <si>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</si>
  <si>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</si>
  <si>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</si>
  <si>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</si>
  <si>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</si>
  <si>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</si>
  <si>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</si>
  <si>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</si>
  <si>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</si>
  <si>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</si>
  <si>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</si>
  <si>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</si>
  <si>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</si>
  <si>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</si>
  <si>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</si>
  <si>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</si>
  <si>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</si>
  <si>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</si>
  <si>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</si>
  <si>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</si>
  <si>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</si>
  <si>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</si>
  <si>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</si>
  <si>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</si>
  <si>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</si>
  <si>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</si>
  <si>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</si>
  <si>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</si>
  <si>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</si>
  <si>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</si>
  <si>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</si>
  <si>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</si>
  <si>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</si>
  <si>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</si>
  <si>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</si>
  <si>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</si>
  <si>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</si>
  <si>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</si>
  <si>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</si>
  <si>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</si>
  <si>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</si>
  <si>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</si>
  <si>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</si>
  <si>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</si>
  <si>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</si>
  <si>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</si>
  <si>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</si>
  <si>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</si>
  <si>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</si>
  <si>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</si>
  <si>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</si>
  <si>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</si>
  <si>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</si>
  <si>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</si>
  <si>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</si>
  <si>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</si>
  <si>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</si>
  <si>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</si>
  <si>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</si>
  <si>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</si>
  <si>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</si>
  <si>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</si>
  <si>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</si>
  <si>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</si>
  <si>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</si>
  <si>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</si>
  <si>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</si>
  <si>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</si>
  <si>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</si>
  <si>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</si>
  <si>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</si>
  <si>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</si>
  <si>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</si>
  <si>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</si>
  <si>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</si>
  <si>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</si>
  <si>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</si>
  <si>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</si>
  <si>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</si>
  <si>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</si>
  <si>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</si>
  <si>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</si>
  <si>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</si>
  <si>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</si>
  <si>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</si>
  <si>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</si>
  <si>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</si>
  <si>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</si>
  <si>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</si>
  <si>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</si>
  <si>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</si>
  <si>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</si>
  <si>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</si>
  <si>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</si>
  <si>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</si>
  <si>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</si>
  <si>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</si>
  <si>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</si>
  <si>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</si>
  <si>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</si>
  <si>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</si>
  <si>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</si>
  <si>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</si>
  <si>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</si>
  <si>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</si>
  <si>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</si>
  <si>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</si>
  <si>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</si>
  <si>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</si>
  <si>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</si>
  <si>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</si>
  <si>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</si>
  <si>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</si>
  <si>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</si>
  <si>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</si>
  <si>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</si>
  <si>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</si>
  <si>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</si>
  <si>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</si>
  <si>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</si>
  <si>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</si>
  <si>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</si>
  <si>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</si>
  <si>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</si>
  <si>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</si>
  <si>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</si>
  <si>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</si>
  <si>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</si>
  <si>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</si>
  <si>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</si>
  <si>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</si>
  <si>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</si>
  <si>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</si>
  <si>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</si>
  <si>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</si>
  <si>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</si>
  <si>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</si>
  <si>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</si>
  <si>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</si>
  <si>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</si>
  <si>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</si>
  <si>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</si>
  <si>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</si>
  <si>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</si>
  <si>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</si>
  <si>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</si>
  <si>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</si>
  <si>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</si>
  <si>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</si>
  <si>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</si>
  <si>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</si>
  <si>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</si>
  <si>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</si>
  <si>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</si>
  <si>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</si>
  <si>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</si>
  <si>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</si>
  <si>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</si>
  <si>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</si>
  <si>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</si>
  <si>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</si>
  <si>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</si>
  <si>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</si>
  <si>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</si>
  <si>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</si>
  <si>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</si>
  <si>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</si>
  <si>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</si>
  <si>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</si>
  <si>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</si>
  <si>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</si>
  <si>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</si>
  <si>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</si>
  <si>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</si>
  <si>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</si>
  <si>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</si>
  <si>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</si>
  <si>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</si>
  <si>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</si>
  <si>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</si>
  <si>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</si>
  <si>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</si>
  <si>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</si>
  <si>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</si>
  <si>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</si>
  <si>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</si>
  <si>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</si>
  <si>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</si>
  <si>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</si>
  <si>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</si>
  <si>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</si>
  <si>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</si>
  <si>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</si>
  <si>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</si>
  <si>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</si>
  <si>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</si>
  <si>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</si>
  <si>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</si>
  <si>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</si>
  <si>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</si>
  <si>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</si>
  <si>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</si>
  <si>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</si>
  <si>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</si>
  <si>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</si>
  <si>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</si>
  <si>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</si>
  <si>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</si>
  <si>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</si>
  <si>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</si>
  <si>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</si>
  <si>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</si>
  <si>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</si>
  <si>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</si>
  <si>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</si>
  <si>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</si>
  <si>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</si>
  <si>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</si>
  <si>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</si>
  <si>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</si>
  <si>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</si>
  <si>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</si>
  <si>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</si>
  <si>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</si>
  <si>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</si>
  <si>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</si>
  <si>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</si>
  <si>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</si>
  <si>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</si>
  <si>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</si>
  <si>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</si>
  <si>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</si>
  <si>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</si>
  <si>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</si>
  <si>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</si>
  <si>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</si>
  <si>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</si>
  <si>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</si>
  <si>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</si>
  <si>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</si>
  <si>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</si>
  <si>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</si>
  <si>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</si>
  <si>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</si>
  <si>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</si>
  <si>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</si>
  <si>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</si>
  <si>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</si>
  <si>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</si>
  <si>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</si>
  <si>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</si>
  <si>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</si>
  <si>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</si>
  <si>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</si>
  <si>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</si>
  <si>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</si>
  <si>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</si>
  <si>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</si>
  <si>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</si>
  <si>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</si>
  <si>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</si>
  <si>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</si>
  <si>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</si>
  <si>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</si>
  <si>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</si>
  <si>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</si>
  <si>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</si>
  <si>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</si>
  <si>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</si>
  <si>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</si>
  <si>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</si>
  <si>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</si>
  <si>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</si>
  <si>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</si>
  <si>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</si>
  <si>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</si>
  <si>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</si>
  <si>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</si>
  <si>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</si>
  <si>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</si>
  <si>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</si>
  <si>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</si>
  <si>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</si>
  <si>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</si>
  <si>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</si>
  <si>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</si>
  <si>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</si>
  <si>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</si>
  <si>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</si>
  <si>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</si>
  <si>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</si>
  <si>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</si>
  <si>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</si>
  <si>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</si>
  <si>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</si>
  <si>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</si>
  <si>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</si>
  <si>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</si>
  <si>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</si>
  <si>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</si>
  <si>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</si>
  <si>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</si>
  <si>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</si>
  <si>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</si>
  <si>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</si>
  <si>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</si>
  <si>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</si>
  <si>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</si>
  <si>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</si>
  <si>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</si>
  <si>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</si>
  <si>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</si>
  <si>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</si>
  <si>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</si>
  <si>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</si>
  <si>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</si>
  <si>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</si>
  <si>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</si>
  <si>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</si>
  <si>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</si>
  <si>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</si>
  <si>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</si>
  <si>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</si>
  <si>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</si>
  <si>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</si>
  <si>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</si>
  <si>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</si>
  <si>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</si>
  <si>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</si>
  <si>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</si>
  <si>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</si>
  <si>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</si>
  <si>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</si>
  <si>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</si>
  <si>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</si>
  <si>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</si>
  <si>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</si>
  <si>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</si>
  <si>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</si>
  <si>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</si>
  <si>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</si>
  <si>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</si>
  <si>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</si>
  <si>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</si>
  <si>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</si>
  <si>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</si>
  <si>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</si>
  <si>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</si>
  <si>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</si>
  <si>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</si>
  <si>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</si>
  <si>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</si>
  <si>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</si>
  <si>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</si>
  <si>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</si>
  <si>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</si>
  <si>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</si>
  <si>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</si>
  <si>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</si>
  <si>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</si>
  <si>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</si>
  <si>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</si>
  <si>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</si>
  <si>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</si>
  <si>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</si>
  <si>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</si>
  <si>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</si>
  <si>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</si>
  <si>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</si>
  <si>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</si>
  <si>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</si>
  <si>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</si>
  <si>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</si>
  <si>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</si>
  <si>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</si>
  <si>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</si>
  <si>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</si>
  <si>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</si>
  <si>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</si>
  <si>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</si>
  <si>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</si>
  <si>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</si>
  <si>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</si>
  <si>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</si>
  <si>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</si>
  <si>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</si>
  <si>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</si>
  <si>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</si>
  <si>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</si>
  <si>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</si>
  <si>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</si>
  <si>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</si>
  <si>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</si>
  <si>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</si>
  <si>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</si>
  <si>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</si>
  <si>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</si>
  <si>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</si>
  <si>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</si>
  <si>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</si>
  <si>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</si>
  <si>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</si>
  <si>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</si>
  <si>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</si>
  <si>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</si>
  <si>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</si>
  <si>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</si>
  <si>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</si>
  <si>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</si>
  <si>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</si>
  <si>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</si>
  <si>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</si>
  <si>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</si>
  <si>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</si>
  <si>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</si>
  <si>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</si>
  <si>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</si>
  <si>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</si>
  <si>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</si>
  <si>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</si>
  <si>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</si>
  <si>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</si>
  <si>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</si>
  <si>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</si>
  <si>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</si>
  <si>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</si>
  <si>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</si>
  <si>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</si>
  <si>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</si>
  <si>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</si>
  <si>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</si>
  <si>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</si>
  <si>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</si>
  <si>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</si>
  <si>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</si>
  <si>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</si>
  <si>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</si>
  <si>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</si>
  <si>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</si>
  <si>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</si>
  <si>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</si>
  <si>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</si>
  <si>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</si>
  <si>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</si>
  <si>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</si>
  <si>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</si>
  <si>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</si>
  <si>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</si>
  <si>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</si>
  <si>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</si>
  <si>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</si>
  <si>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</si>
  <si>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</si>
  <si>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</si>
  <si>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</si>
  <si>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</si>
  <si>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</si>
  <si>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</si>
  <si>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</si>
  <si>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</si>
  <si>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</si>
  <si>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</si>
  <si>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</si>
  <si>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</si>
  <si>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</si>
  <si>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</si>
  <si>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</si>
  <si>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</si>
  <si>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</si>
  <si>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</si>
  <si>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</si>
  <si>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</si>
  <si>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</si>
  <si>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</si>
  <si>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</si>
  <si>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</si>
  <si>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</si>
  <si>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</si>
  <si>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</si>
  <si>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</si>
  <si>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</si>
  <si>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</si>
  <si>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</si>
  <si>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</si>
  <si>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</si>
  <si>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</si>
  <si>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</si>
  <si>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</si>
  <si>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</si>
  <si>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</si>
  <si>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</si>
  <si>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</si>
  <si>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</si>
  <si>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</si>
  <si>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</si>
  <si>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</si>
  <si>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</si>
  <si>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</si>
  <si>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</si>
  <si>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</si>
  <si>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</si>
  <si>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</si>
  <si>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</si>
  <si>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</si>
  <si>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</si>
  <si>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</si>
  <si>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</si>
  <si>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</si>
  <si>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</si>
  <si>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</si>
  <si>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</si>
  <si>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</si>
  <si>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</si>
  <si>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</si>
  <si>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</si>
  <si>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</si>
  <si>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</si>
  <si>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</si>
  <si>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</si>
  <si>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</si>
  <si>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</si>
  <si>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</si>
  <si>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</si>
  <si>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</si>
  <si>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</si>
  <si>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</si>
  <si>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</si>
  <si>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</si>
  <si>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</si>
  <si>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</si>
  <si>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</si>
  <si>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</si>
  <si>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</si>
  <si>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</si>
  <si>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</si>
  <si>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</si>
  <si>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</si>
  <si>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</si>
  <si>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</si>
  <si>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</si>
  <si>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</si>
  <si>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</si>
  <si>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</si>
  <si>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</si>
  <si>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</si>
  <si>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</si>
  <si>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</si>
  <si>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</si>
  <si>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</si>
  <si>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</si>
  <si>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</si>
  <si>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</si>
  <si>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</si>
  <si>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</si>
  <si>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</si>
  <si>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</si>
  <si>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</si>
  <si>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</si>
  <si>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</si>
  <si>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</si>
  <si>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</si>
  <si>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</si>
  <si>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</si>
  <si>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</si>
  <si>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</si>
  <si>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</si>
  <si>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</si>
  <si>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</si>
  <si>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</si>
  <si>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</si>
  <si>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</si>
  <si>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</si>
  <si>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</si>
  <si>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</si>
  <si>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</si>
  <si>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</si>
  <si>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</si>
  <si>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</si>
  <si>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</si>
  <si>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</si>
  <si>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</si>
  <si>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</si>
  <si>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</si>
  <si>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</si>
  <si>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</si>
  <si>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</si>
  <si>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</si>
  <si>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</si>
  <si>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</si>
  <si>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</si>
  <si>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</si>
  <si>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</si>
  <si>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</si>
  <si>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</si>
  <si>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</si>
  <si>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</si>
  <si>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</si>
  <si>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</si>
  <si>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</si>
  <si>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</si>
  <si>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</si>
  <si>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</si>
  <si>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</si>
  <si>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</si>
  <si>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</si>
  <si>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</si>
  <si>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</si>
  <si>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</si>
  <si>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</si>
  <si>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</si>
  <si>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</si>
  <si>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</si>
  <si>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</si>
  <si>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</si>
  <si>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</si>
  <si>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</si>
  <si>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</si>
  <si>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</si>
  <si>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</si>
  <si>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</si>
  <si>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</si>
  <si>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</si>
  <si>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</si>
  <si>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</si>
  <si>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</si>
  <si>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</si>
  <si>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</si>
  <si>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</si>
  <si>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</si>
  <si>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</si>
  <si>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</si>
  <si>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</si>
  <si>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</si>
  <si>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</si>
  <si>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</si>
  <si>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</si>
  <si>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</si>
  <si>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</si>
  <si>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</si>
  <si>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</si>
  <si>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</si>
  <si>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</si>
  <si>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</si>
  <si>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</si>
  <si>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</si>
  <si>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</si>
  <si>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</si>
  <si>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</si>
  <si>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</si>
  <si>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</si>
  <si>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</si>
  <si>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</si>
  <si>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</si>
  <si>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</si>
  <si>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</si>
  <si>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</si>
  <si>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</si>
  <si>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</si>
  <si>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</si>
  <si>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</si>
  <si>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</si>
  <si>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</si>
  <si>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</si>
  <si>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</si>
  <si>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</si>
  <si>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</si>
  <si>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</si>
  <si>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</si>
  <si>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</si>
  <si>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</si>
  <si>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</si>
  <si>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</si>
  <si>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</si>
  <si>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</si>
  <si>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</si>
  <si>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</si>
  <si>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</si>
  <si>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</si>
  <si>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</si>
  <si>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</si>
  <si>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</si>
  <si>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</si>
  <si>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</si>
  <si>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</si>
  <si>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</si>
  <si>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</si>
  <si>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</si>
  <si>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</si>
  <si>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</si>
  <si>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</si>
  <si>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</si>
  <si>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</si>
  <si>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</si>
  <si>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</si>
  <si>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</si>
  <si>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</si>
  <si>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</si>
  <si>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</si>
  <si>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</si>
  <si>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</si>
  <si>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</si>
  <si>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</si>
  <si>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</si>
  <si>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</si>
  <si>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</si>
  <si>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</si>
  <si>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</si>
  <si>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</si>
  <si>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</si>
  <si>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</si>
  <si>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</si>
  <si>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</si>
  <si>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</si>
  <si>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</si>
  <si>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</si>
  <si>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</si>
  <si>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</si>
  <si>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</si>
  <si>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</si>
  <si>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</si>
  <si>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</si>
  <si>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</si>
  <si>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</si>
  <si>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</si>
  <si>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</si>
  <si>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</si>
  <si>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</si>
  <si>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</si>
  <si>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</si>
  <si>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</si>
  <si>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</si>
  <si>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</si>
  <si>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</si>
  <si>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</si>
  <si>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</si>
  <si>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</si>
  <si>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</si>
  <si>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</si>
  <si>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</si>
  <si>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</si>
  <si>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</si>
  <si>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</si>
  <si>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</si>
  <si>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</si>
  <si>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</si>
  <si>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</si>
  <si>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</si>
  <si>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</si>
  <si>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</si>
  <si>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</si>
  <si>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</si>
  <si>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</si>
  <si>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</si>
  <si>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</si>
  <si>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</si>
  <si>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</si>
  <si>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</si>
  <si>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</si>
  <si>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</si>
  <si>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</si>
  <si>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</si>
  <si>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</si>
  <si>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</si>
  <si>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</si>
  <si>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</si>
  <si>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</si>
  <si>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</si>
  <si>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</si>
  <si>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</si>
  <si>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</si>
  <si>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</si>
  <si>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</si>
  <si>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</si>
  <si>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</si>
  <si>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</si>
  <si>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</si>
  <si>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</si>
  <si>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</si>
  <si>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</si>
  <si>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</si>
  <si>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</si>
  <si>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</si>
  <si>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</si>
  <si>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</si>
  <si>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</si>
  <si>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</si>
  <si>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</si>
  <si>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</si>
  <si>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</si>
  <si>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</si>
  <si>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</si>
  <si>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</si>
  <si>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</si>
  <si>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</si>
  <si>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</si>
  <si>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</si>
  <si>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</si>
  <si>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</si>
  <si>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</si>
  <si>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</si>
  <si>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</si>
  <si>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</si>
  <si>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</si>
  <si>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</si>
  <si>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</si>
  <si>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</si>
  <si>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</si>
  <si>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</si>
  <si>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</si>
  <si>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</si>
  <si>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</si>
  <si>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</si>
  <si>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</si>
  <si>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</si>
  <si>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</si>
  <si>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</si>
  <si>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</si>
  <si>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</si>
  <si>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</si>
  <si>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</si>
  <si>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</si>
  <si>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</si>
  <si>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</si>
  <si>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</si>
  <si>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</si>
  <si>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</si>
  <si>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</si>
  <si>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</si>
  <si>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</si>
  <si>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</si>
  <si>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</si>
  <si>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</si>
  <si>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</si>
  <si>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</si>
  <si>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</si>
  <si>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</si>
  <si>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</si>
  <si>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</si>
  <si>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</si>
  <si>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</si>
  <si>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</si>
  <si>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</si>
  <si>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</si>
  <si>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</si>
  <si>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</si>
  <si>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</si>
  <si>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</si>
  <si>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</si>
  <si>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</si>
  <si>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</si>
  <si>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</si>
  <si>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</si>
  <si>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</si>
  <si>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</si>
  <si>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</si>
  <si>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</si>
  <si>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</si>
  <si>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</si>
  <si>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</si>
  <si>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</si>
  <si>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</si>
  <si>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</si>
  <si>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</si>
  <si>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</si>
  <si>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</si>
  <si>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</si>
  <si>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</si>
  <si>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</si>
  <si>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</si>
  <si>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</si>
  <si>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</si>
  <si>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</si>
  <si>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</si>
  <si>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</si>
  <si>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</si>
  <si>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</si>
  <si>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</si>
  <si>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</si>
  <si>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</si>
  <si>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</si>
  <si>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</si>
  <si>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</si>
  <si>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</si>
  <si>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</si>
  <si>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</si>
  <si>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</si>
  <si>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</si>
  <si>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</si>
  <si>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</si>
  <si>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</si>
  <si>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</si>
  <si>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</si>
  <si>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</si>
  <si>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</si>
  <si>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</si>
  <si>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</si>
  <si>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</si>
  <si>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</si>
  <si>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</si>
  <si>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</si>
  <si>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</si>
  <si>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</si>
  <si>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</si>
  <si>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</si>
  <si>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</si>
  <si>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</si>
  <si>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</si>
  <si>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</si>
  <si>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</si>
  <si>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</si>
  <si>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</si>
  <si>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</si>
  <si>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</si>
  <si>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</si>
  <si>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</si>
  <si>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</si>
  <si>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</si>
  <si>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</si>
  <si>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</si>
  <si>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</si>
  <si>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</si>
  <si>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</si>
  <si>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</si>
  <si>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</si>
  <si>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</si>
  <si>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</si>
  <si>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</si>
  <si>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</si>
  <si>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</si>
  <si>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</si>
  <si>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</si>
  <si>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</si>
  <si>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</si>
  <si>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</si>
  <si>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</si>
  <si>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</si>
  <si>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</si>
  <si>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</si>
  <si>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</si>
  <si>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</si>
  <si>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</si>
  <si>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</si>
  <si>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</si>
  <si>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</si>
  <si>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</si>
  <si>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</si>
  <si>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</si>
  <si>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</si>
  <si>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</si>
  <si>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</si>
  <si>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</si>
  <si>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</si>
  <si>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</si>
  <si>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</si>
  <si>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</si>
  <si>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</si>
  <si>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</si>
  <si>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</si>
  <si>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</si>
  <si>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</si>
  <si>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</si>
  <si>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</si>
  <si>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</si>
  <si>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</si>
  <si>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</si>
  <si>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</si>
  <si>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</si>
  <si>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</si>
  <si>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</si>
  <si>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</si>
  <si>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</si>
  <si>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</si>
  <si>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</si>
  <si>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</si>
  <si>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</si>
  <si>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</si>
  <si>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</si>
  <si>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</si>
  <si>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</si>
  <si>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</si>
  <si>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</si>
  <si>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</si>
  <si>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</si>
  <si>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</si>
  <si>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</si>
  <si>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</si>
  <si>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</si>
  <si>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</si>
  <si>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</si>
  <si>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</si>
  <si>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</si>
  <si>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</si>
  <si>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</si>
  <si>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</si>
  <si>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</si>
  <si>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</si>
  <si>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</si>
  <si>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</si>
  <si>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</si>
  <si>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</si>
  <si>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</si>
  <si>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</si>
  <si>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</si>
  <si>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</si>
  <si>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</si>
  <si>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</si>
  <si>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</si>
  <si>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</si>
  <si>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</si>
  <si>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</si>
  <si>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</si>
  <si>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</si>
  <si>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</si>
  <si>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</si>
  <si>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</si>
  <si>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</si>
  <si>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</si>
  <si>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</si>
  <si>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</si>
  <si>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</si>
  <si>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</si>
  <si>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</si>
  <si>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</si>
  <si>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</si>
  <si>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</si>
  <si>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</si>
  <si>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</si>
  <si>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</si>
  <si>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</si>
  <si>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</si>
  <si>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</si>
  <si>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</si>
  <si>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</si>
  <si>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</si>
  <si>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</si>
  <si>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</si>
  <si>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</si>
  <si>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</si>
  <si>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</si>
  <si>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</si>
  <si>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</si>
  <si>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</si>
  <si>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</si>
  <si>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</si>
  <si>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</si>
  <si>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</si>
  <si>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</si>
  <si>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</si>
  <si>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</si>
  <si>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</si>
  <si>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</si>
  <si>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</si>
  <si>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</si>
  <si>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</si>
  <si>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</si>
  <si>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</si>
  <si>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</si>
  <si>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</si>
  <si>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</si>
  <si>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</si>
  <si>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</si>
  <si>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</si>
  <si>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</si>
  <si>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</si>
  <si>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</si>
  <si>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</si>
  <si>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</si>
  <si>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</si>
  <si>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</si>
  <si>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</si>
  <si>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</si>
  <si>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</si>
  <si>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</si>
  <si>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</si>
  <si>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</si>
  <si>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</si>
  <si>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</si>
  <si>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</si>
  <si>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</si>
  <si>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</si>
  <si>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</si>
  <si>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</si>
  <si>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</si>
  <si>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</si>
  <si>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</si>
  <si>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</si>
  <si>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</si>
  <si>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</si>
  <si>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</si>
  <si>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</si>
  <si>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</si>
  <si>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</si>
  <si>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</si>
  <si>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</si>
  <si>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</si>
  <si>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</si>
  <si>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</si>
  <si>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</si>
  <si>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</si>
  <si>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</si>
  <si>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</si>
  <si>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</si>
  <si>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</si>
  <si>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</si>
  <si>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</si>
  <si>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</si>
  <si>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</si>
  <si>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</si>
  <si>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</si>
  <si>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</si>
  <si>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</si>
  <si>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</si>
  <si>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</si>
  <si>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</si>
  <si>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</si>
  <si>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</si>
  <si>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</si>
  <si>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</si>
  <si>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</si>
  <si>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</si>
  <si>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</si>
  <si>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</si>
  <si>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</si>
  <si>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</si>
  <si>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</si>
  <si>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</si>
  <si>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</si>
  <si>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</si>
  <si>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</si>
  <si>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</si>
  <si>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</si>
  <si>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</si>
  <si>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</si>
  <si>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</si>
  <si>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</si>
  <si>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</si>
  <si>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</si>
  <si>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</si>
  <si>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</si>
  <si>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</si>
  <si>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</si>
  <si>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</si>
  <si>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</si>
  <si>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</si>
  <si>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</si>
  <si>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</si>
  <si>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</si>
  <si>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</si>
  <si>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</si>
  <si>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</si>
  <si>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</si>
  <si>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</si>
  <si>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</si>
  <si>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</si>
  <si>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</si>
  <si>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</si>
  <si>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</si>
  <si>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</si>
  <si>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</si>
  <si>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</si>
  <si>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</si>
  <si>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</si>
  <si>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</si>
  <si>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</si>
  <si>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</si>
  <si>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</si>
  <si>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</si>
  <si>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</si>
  <si>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</si>
  <si>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</si>
  <si>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</si>
  <si>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</si>
  <si>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</si>
  <si>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</si>
  <si>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</si>
  <si>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</si>
  <si>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</si>
  <si>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</si>
  <si>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</si>
  <si>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</si>
  <si>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</si>
  <si>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</si>
  <si>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</si>
  <si>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</si>
  <si>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</si>
  <si>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</si>
  <si>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</si>
  <si>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</si>
  <si>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</si>
  <si>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</si>
  <si>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</si>
  <si>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</si>
  <si>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</si>
  <si>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</si>
  <si>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</si>
  <si>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</si>
  <si>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</si>
  <si>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</si>
  <si>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</si>
  <si>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</si>
  <si>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</si>
  <si>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</si>
  <si>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</si>
  <si>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</si>
  <si>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</si>
  <si>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</si>
  <si>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</si>
  <si>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</si>
  <si>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</si>
  <si>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</si>
  <si>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</si>
  <si>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</si>
  <si>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</si>
  <si>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</si>
  <si>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</si>
  <si>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</si>
  <si>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</si>
  <si>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</si>
  <si>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</si>
  <si>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</si>
  <si>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</si>
  <si>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</si>
  <si>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</si>
  <si>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</si>
  <si>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</si>
  <si>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</si>
  <si>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</si>
  <si>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</si>
  <si>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</si>
  <si>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</si>
  <si>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</si>
  <si>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</si>
  <si>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</si>
  <si>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</si>
  <si>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</si>
  <si>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</si>
  <si>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</si>
  <si>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</si>
  <si>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</si>
  <si>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</si>
  <si>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</si>
  <si>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</si>
  <si>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</si>
  <si>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</si>
  <si>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</si>
  <si>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</si>
  <si>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</si>
  <si>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</si>
  <si>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</si>
  <si>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</si>
  <si>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</si>
  <si>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</si>
  <si>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</si>
  <si>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</si>
  <si>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</si>
  <si>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</si>
  <si>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</si>
  <si>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</si>
  <si>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</si>
  <si>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</si>
  <si>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</si>
  <si>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</si>
  <si>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</si>
  <si>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</si>
  <si>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</si>
  <si>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</si>
  <si>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</si>
  <si>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</si>
  <si>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</si>
  <si>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</si>
  <si>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</si>
  <si>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</si>
  <si>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</si>
  <si>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</si>
  <si>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</si>
  <si>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</si>
  <si>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</si>
  <si>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</si>
  <si>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</si>
  <si>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</si>
  <si>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</si>
  <si>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</si>
  <si>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</si>
  <si>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</si>
  <si>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</si>
  <si>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</si>
  <si>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</si>
  <si>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</si>
  <si>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</si>
  <si>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</si>
  <si>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</si>
  <si>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</si>
  <si>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</si>
  <si>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</si>
  <si>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</si>
  <si>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</si>
  <si>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</si>
  <si>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</si>
  <si>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</si>
  <si>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</si>
  <si>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</si>
  <si>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</si>
  <si>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</si>
  <si>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</si>
  <si>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</si>
  <si>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</si>
  <si>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</si>
  <si>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</si>
  <si>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</si>
  <si>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</si>
  <si>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</si>
  <si>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</si>
  <si>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</si>
  <si>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</si>
  <si>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</si>
  <si>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</si>
  <si>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</si>
  <si>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</si>
  <si>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</si>
  <si>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</si>
  <si>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</si>
  <si>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</si>
  <si>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</si>
  <si>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</si>
  <si>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</si>
  <si>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</si>
  <si>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</si>
  <si>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</si>
  <si>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</si>
  <si>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</si>
  <si>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</si>
  <si>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</si>
  <si>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</si>
  <si>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</si>
  <si>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</si>
  <si>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</si>
  <si>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</si>
  <si>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</si>
  <si>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</si>
  <si>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</si>
  <si>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</si>
  <si>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</si>
  <si>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</si>
  <si>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</si>
  <si>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</si>
  <si>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</si>
  <si>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</si>
  <si>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</si>
  <si>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</si>
  <si>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</si>
  <si>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</si>
  <si>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</si>
  <si>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</si>
  <si>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</si>
  <si>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</si>
  <si>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</si>
  <si>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</si>
  <si>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</si>
  <si>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</si>
  <si>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</si>
  <si>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</si>
  <si>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</si>
  <si>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</si>
  <si>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</si>
  <si>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</si>
  <si>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</si>
  <si>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</si>
  <si>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</si>
  <si>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</si>
  <si>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</si>
  <si>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</si>
  <si>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</si>
  <si>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</si>
  <si>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</si>
  <si>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</si>
  <si>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</si>
  <si>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</si>
  <si>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</si>
  <si>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</si>
  <si>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</si>
  <si>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</si>
  <si>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</si>
  <si>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</si>
  <si>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</si>
  <si>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</si>
  <si>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</si>
  <si>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</si>
  <si>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</si>
  <si>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</si>
  <si>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</si>
  <si>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</si>
  <si>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</si>
  <si>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</si>
  <si>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</si>
  <si>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</si>
  <si>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</si>
  <si>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</si>
  <si>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</si>
  <si>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</si>
  <si>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</si>
  <si>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</si>
  <si>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</si>
  <si>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</si>
  <si>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</si>
  <si>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</si>
  <si>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</si>
  <si>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</si>
  <si>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</si>
  <si>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</si>
  <si>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</si>
  <si>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</si>
  <si>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</si>
  <si>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</si>
  <si>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</si>
  <si>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</si>
  <si>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</si>
  <si>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</si>
  <si>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</si>
  <si>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</si>
  <si>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</si>
  <si>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</si>
  <si>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</si>
  <si>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</si>
  <si>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</si>
  <si>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</si>
  <si>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</si>
  <si>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</si>
  <si>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</si>
  <si>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</si>
  <si>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</si>
  <si>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</si>
  <si>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</si>
  <si>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</si>
  <si>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</si>
  <si>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</si>
  <si>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</si>
  <si>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</si>
  <si>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</si>
  <si>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</si>
  <si>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</si>
  <si>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</si>
  <si>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</si>
  <si>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</si>
  <si>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</si>
  <si>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</si>
  <si>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</si>
  <si>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</si>
  <si>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</si>
  <si>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</si>
  <si>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</si>
  <si>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</si>
  <si>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</si>
  <si>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</si>
  <si>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</si>
  <si>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</si>
  <si>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</si>
  <si>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</si>
  <si>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</si>
  <si>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</si>
  <si>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</si>
  <si>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</si>
  <si>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</si>
  <si>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</si>
  <si>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</si>
  <si>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</si>
  <si>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</si>
  <si>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</si>
  <si>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</si>
  <si>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</si>
  <si>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</si>
  <si>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</si>
  <si>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</si>
  <si>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</si>
  <si>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</si>
  <si>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</si>
  <si>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</si>
  <si>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</si>
  <si>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</si>
  <si>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</si>
  <si>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</si>
  <si>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</si>
  <si>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</si>
  <si>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</si>
  <si>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</si>
  <si>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</si>
  <si>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</si>
  <si>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</si>
  <si>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</si>
  <si>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</si>
  <si>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</si>
  <si>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</si>
  <si>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</si>
  <si>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</si>
  <si>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</si>
  <si>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</si>
  <si>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</si>
  <si>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</si>
  <si>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</si>
  <si>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</si>
  <si>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</si>
  <si>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</si>
  <si>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</si>
  <si>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</si>
  <si>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</si>
  <si>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</si>
  <si>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</si>
  <si>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</si>
  <si>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</si>
  <si>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</si>
  <si>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</si>
  <si>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</si>
  <si>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</si>
  <si>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</si>
  <si>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</si>
  <si>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</si>
  <si>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</si>
  <si>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</si>
  <si>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</si>
  <si>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</si>
  <si>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</si>
  <si>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</si>
  <si>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</si>
  <si>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</si>
  <si>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</si>
  <si>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</si>
  <si>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</si>
  <si>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</si>
  <si>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</si>
  <si>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</si>
  <si>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</si>
  <si>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</si>
  <si>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</si>
  <si>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</si>
  <si>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</si>
  <si>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</si>
  <si>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</si>
  <si>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</si>
  <si>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</si>
  <si>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</si>
  <si>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</si>
  <si>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</si>
  <si>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</si>
  <si>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</si>
  <si>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</si>
  <si>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</si>
  <si>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</si>
  <si>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</si>
  <si>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</si>
  <si>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</si>
  <si>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</si>
  <si>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</si>
  <si>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</si>
  <si>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</si>
  <si>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</si>
  <si>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</si>
  <si>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</si>
  <si>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</si>
  <si>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</si>
  <si>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</si>
  <si>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</si>
  <si>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</si>
  <si>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</si>
  <si>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</si>
  <si>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</si>
  <si>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</si>
  <si>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</si>
  <si>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</si>
  <si>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</si>
  <si>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</si>
  <si>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</si>
  <si>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</si>
  <si>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</si>
  <si>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</si>
  <si>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</si>
  <si>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</si>
  <si>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</si>
  <si>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</si>
  <si>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</si>
  <si>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</si>
  <si>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</si>
  <si>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</si>
  <si>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</si>
  <si>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</si>
  <si>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</si>
  <si>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</si>
  <si>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</si>
  <si>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</si>
  <si>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</si>
  <si>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</si>
  <si>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</si>
  <si>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</si>
  <si>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</si>
  <si>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</si>
  <si>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</si>
  <si>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</si>
  <si>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</si>
  <si>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</si>
  <si>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</si>
  <si>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</si>
  <si>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</si>
  <si>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</si>
  <si>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</si>
  <si>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</si>
  <si>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</si>
  <si>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</si>
  <si>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</si>
  <si>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</si>
  <si>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</si>
  <si>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</si>
  <si>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</si>
  <si>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</si>
  <si>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</si>
  <si>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</si>
  <si>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</si>
  <si>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</si>
  <si>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</si>
  <si>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</si>
  <si>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</si>
  <si>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</si>
  <si>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</si>
  <si>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</si>
  <si>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</si>
  <si>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</si>
  <si>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</si>
  <si>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</si>
  <si>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</si>
  <si>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</si>
  <si>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</si>
  <si>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</si>
  <si>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</si>
  <si>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</si>
  <si>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</si>
  <si>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</si>
  <si>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</si>
  <si>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</si>
  <si>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</si>
  <si>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</si>
  <si>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</si>
  <si>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</si>
  <si>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</si>
  <si>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</si>
  <si>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</si>
  <si>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</si>
  <si>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</si>
  <si>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</si>
  <si>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</si>
  <si>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</si>
  <si>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</si>
  <si>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</si>
  <si>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</si>
  <si>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</si>
  <si>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</si>
  <si>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</si>
  <si>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</si>
  <si>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</si>
  <si>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</si>
  <si>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</si>
  <si>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</si>
  <si>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</si>
  <si>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</si>
  <si>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</si>
  <si>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</si>
  <si>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</si>
  <si>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</si>
  <si>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</si>
  <si>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</si>
  <si>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</si>
  <si>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</si>
  <si>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</si>
  <si>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</si>
  <si>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</si>
  <si>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</si>
  <si>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</si>
  <si>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</si>
  <si>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</si>
  <si>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</si>
  <si>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</si>
  <si>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</si>
  <si>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</si>
  <si>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</si>
  <si>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</si>
  <si>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</si>
  <si>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</si>
  <si>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</si>
  <si>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</si>
  <si>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</si>
  <si>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</si>
  <si>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</si>
  <si>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</si>
  <si>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</si>
  <si>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</si>
  <si>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</si>
  <si>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</si>
  <si>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</si>
  <si>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</si>
  <si>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</si>
  <si>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</si>
  <si>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</si>
  <si>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</si>
  <si>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</si>
  <si>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</si>
  <si>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</si>
  <si>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</si>
  <si>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</si>
  <si>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</si>
  <si>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</si>
  <si>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</si>
  <si>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</si>
  <si>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</si>
  <si>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</si>
  <si>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</si>
  <si>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</si>
  <si>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</si>
  <si>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</si>
  <si>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</si>
  <si>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</si>
  <si>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</si>
  <si>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</si>
  <si>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</si>
  <si>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</si>
  <si>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</si>
  <si>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</si>
  <si>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</si>
  <si>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</si>
  <si>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</si>
  <si>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</si>
  <si>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</si>
  <si>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</si>
  <si>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</si>
  <si>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</si>
  <si>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</si>
  <si>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</si>
  <si>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</si>
  <si>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</si>
  <si>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</si>
  <si>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</si>
  <si>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</si>
  <si>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</si>
  <si>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</si>
  <si>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</si>
  <si>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</si>
  <si>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</si>
  <si>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</si>
  <si>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</si>
  <si>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</si>
  <si>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</si>
  <si>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</si>
  <si>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</si>
  <si>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</si>
  <si>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</si>
  <si>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</si>
  <si>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</si>
  <si>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</si>
  <si>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</si>
  <si>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</si>
  <si>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</si>
  <si>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</si>
  <si>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</si>
  <si>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</si>
  <si>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</si>
  <si>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</si>
  <si>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</si>
  <si>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</si>
  <si>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</si>
  <si>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</si>
  <si>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</si>
  <si>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</si>
  <si>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</si>
  <si>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</si>
  <si>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</si>
  <si>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</si>
  <si>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</si>
  <si>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</si>
  <si>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</si>
  <si>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</si>
  <si>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</si>
  <si>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</si>
  <si>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</si>
  <si>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</si>
  <si>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</si>
  <si>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</si>
  <si>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</si>
  <si>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</si>
  <si>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</si>
  <si>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</si>
  <si>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</si>
  <si>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</si>
  <si>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</si>
  <si>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</si>
  <si>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</si>
  <si>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</si>
  <si>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</si>
  <si>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</si>
  <si>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</si>
  <si>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</si>
  <si>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</si>
  <si>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</si>
  <si>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</si>
  <si>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</si>
  <si>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</si>
  <si>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</si>
  <si>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</si>
  <si>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</si>
  <si>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</si>
  <si>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</si>
  <si>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</si>
  <si>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</si>
  <si>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</si>
  <si>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</si>
  <si>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</si>
  <si>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</si>
  <si>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</si>
  <si>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</si>
  <si>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</si>
  <si>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</si>
  <si>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</si>
  <si>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</si>
  <si>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</si>
  <si>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</si>
  <si>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</si>
  <si>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</si>
  <si>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</si>
  <si>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</si>
  <si>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</si>
  <si>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</si>
  <si>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</si>
  <si>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</si>
  <si>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</si>
  <si>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</si>
  <si>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</si>
  <si>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</si>
  <si>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</si>
  <si>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</si>
  <si>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</si>
  <si>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</si>
  <si>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</si>
  <si>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</si>
  <si>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</si>
  <si>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</si>
  <si>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</si>
  <si>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</si>
  <si>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</si>
  <si>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</si>
  <si>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</si>
  <si>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</si>
  <si>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</si>
  <si>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</si>
  <si>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</si>
  <si>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</si>
  <si>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</si>
  <si>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</si>
  <si>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</si>
  <si>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</si>
  <si>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</si>
  <si>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</si>
  <si>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</si>
  <si>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</si>
  <si>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</si>
  <si>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</si>
  <si>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</si>
  <si>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</si>
  <si>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</si>
  <si>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</si>
  <si>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</si>
  <si>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</si>
  <si>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</si>
  <si>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</si>
  <si>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</si>
  <si>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</si>
  <si>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</si>
  <si>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</si>
  <si>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</si>
  <si>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</si>
  <si>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</si>
  <si>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</si>
  <si>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</si>
  <si>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</si>
  <si>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</si>
  <si>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</si>
  <si>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</si>
  <si>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</si>
  <si>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</si>
  <si>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</si>
  <si>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</si>
  <si>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</si>
  <si>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</si>
  <si>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</si>
  <si>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</si>
  <si>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</si>
  <si>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</si>
  <si>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</si>
  <si>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</si>
  <si>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</si>
  <si>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</si>
  <si>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</si>
  <si>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</si>
  <si>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</si>
  <si>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</si>
  <si>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</si>
  <si>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</si>
  <si>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</si>
  <si>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</si>
  <si>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</si>
  <si>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</si>
  <si>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</si>
  <si>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</si>
  <si>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</si>
  <si>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</si>
  <si>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</si>
  <si>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</si>
  <si>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</si>
  <si>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</si>
  <si>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</si>
  <si>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</si>
  <si>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</si>
  <si>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</si>
  <si>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</si>
  <si>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</si>
  <si>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</si>
  <si>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</si>
  <si>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</si>
  <si>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</si>
  <si>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</si>
  <si>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</si>
  <si>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</si>
  <si>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</si>
  <si>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</si>
  <si>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</si>
  <si>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</si>
  <si>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</si>
  <si>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</si>
  <si>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</si>
  <si>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</si>
  <si>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</si>
  <si>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</si>
  <si>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</si>
  <si>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</si>
  <si>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</si>
  <si>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</si>
  <si>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</si>
  <si>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</si>
  <si>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</si>
  <si>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</si>
  <si>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</si>
  <si>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</si>
  <si>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</si>
  <si>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</si>
  <si>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</si>
  <si>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</si>
  <si>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</si>
  <si>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</si>
  <si>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</si>
  <si>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</si>
  <si>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</si>
  <si>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</si>
  <si>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</si>
  <si>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</si>
  <si>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</si>
  <si>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</si>
  <si>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</si>
  <si>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</si>
  <si>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</si>
  <si>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</si>
  <si>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</si>
  <si>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</si>
  <si>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</si>
  <si>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</si>
  <si>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</si>
  <si>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</si>
  <si>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</si>
  <si>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</si>
  <si>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</si>
  <si>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</si>
  <si>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</si>
  <si>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</si>
  <si>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</si>
  <si>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</si>
  <si>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</si>
  <si>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</si>
  <si>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</si>
  <si>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</si>
  <si>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</si>
  <si>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</si>
  <si>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</si>
  <si>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</si>
  <si>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</si>
  <si>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</si>
  <si>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</si>
  <si>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</si>
  <si>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</si>
  <si>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</si>
  <si>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</si>
  <si>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</si>
  <si>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</si>
  <si>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</si>
  <si>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</si>
  <si>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</si>
  <si>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</si>
  <si>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</si>
  <si>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</si>
  <si>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</si>
  <si>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</si>
  <si>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</si>
  <si>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</si>
  <si>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</si>
  <si>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</si>
  <si>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</si>
  <si>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</si>
  <si>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</si>
  <si>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</si>
  <si>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</si>
  <si>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</si>
  <si>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</si>
  <si>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</si>
  <si>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</si>
  <si>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</si>
  <si>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</si>
  <si>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</si>
  <si>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</si>
  <si>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</si>
  <si>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</si>
  <si>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</si>
  <si>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</si>
  <si>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</si>
  <si>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</si>
  <si>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</si>
  <si>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</si>
  <si>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</si>
  <si>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</si>
  <si>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</si>
  <si>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</si>
  <si>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</si>
  <si>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</si>
  <si>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</si>
  <si>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</si>
  <si>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</si>
  <si>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</si>
  <si>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</si>
  <si>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</si>
  <si>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</si>
  <si>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</si>
  <si>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</si>
  <si>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</si>
  <si>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</si>
  <si>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</si>
  <si>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</si>
  <si>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</si>
  <si>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</si>
  <si>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</si>
  <si>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</si>
  <si>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</si>
  <si>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</si>
  <si>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</si>
  <si>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</si>
  <si>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</si>
  <si>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</si>
  <si>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</si>
  <si>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</si>
  <si>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</si>
  <si>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</si>
  <si>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</si>
  <si>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</si>
  <si>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</si>
  <si>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</si>
  <si>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</si>
  <si>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</si>
  <si>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</si>
  <si>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</si>
  <si>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</si>
  <si>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</si>
  <si>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</si>
  <si>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</si>
  <si>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</si>
  <si>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</si>
  <si>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</si>
  <si>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</si>
  <si>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</si>
  <si>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</si>
  <si>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</si>
  <si>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</si>
  <si>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</si>
  <si>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</si>
  <si>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</si>
  <si>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</si>
  <si>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</si>
  <si>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</si>
  <si>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</si>
  <si>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</si>
  <si>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</si>
  <si>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</si>
  <si>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</si>
  <si>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</si>
  <si>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</si>
  <si>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</si>
  <si>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</si>
  <si>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</si>
  <si>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</si>
  <si>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</si>
  <si>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</si>
  <si>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</si>
  <si>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</si>
  <si>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</si>
  <si>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</si>
  <si>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</si>
  <si>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</si>
  <si>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</si>
  <si>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</si>
  <si>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</si>
  <si>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</si>
  <si>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</si>
  <si>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</si>
  <si>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</si>
  <si>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</si>
  <si>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</si>
  <si>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</si>
  <si>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</si>
  <si>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</si>
  <si>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</si>
  <si>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</si>
  <si>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</si>
  <si>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</si>
  <si>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</si>
  <si>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</si>
  <si>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</si>
  <si>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</si>
  <si>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</si>
  <si>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</si>
  <si>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</si>
  <si>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</si>
  <si>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</si>
  <si>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</si>
  <si>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</si>
  <si>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</si>
  <si>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</si>
  <si>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</si>
  <si>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</si>
  <si>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</si>
  <si>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</si>
  <si>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</si>
  <si>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</si>
  <si>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</si>
  <si>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</si>
  <si>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</si>
  <si>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</si>
  <si>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</si>
  <si>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</si>
  <si>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</si>
  <si>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</si>
  <si>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</si>
  <si>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</si>
  <si>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</si>
  <si>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</si>
  <si>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</si>
  <si>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</si>
  <si>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</si>
  <si>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</si>
  <si>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</si>
  <si>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</si>
  <si>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</si>
  <si>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</si>
  <si>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</si>
  <si>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</si>
  <si>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</si>
  <si>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</si>
  <si>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</si>
  <si>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</si>
  <si>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</si>
  <si>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</si>
  <si>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</si>
  <si>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</si>
  <si>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</si>
  <si>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</si>
  <si>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</si>
  <si>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</si>
  <si>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</si>
  <si>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</si>
  <si>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</si>
  <si>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</si>
  <si>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</si>
  <si>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</si>
  <si>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</si>
  <si>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</si>
  <si>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</si>
  <si>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</si>
  <si>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</si>
  <si>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</si>
  <si>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</si>
  <si>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</si>
  <si>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</si>
  <si>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</si>
  <si>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</si>
  <si>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</si>
  <si>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</si>
  <si>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</si>
  <si>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</si>
  <si>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</si>
  <si>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</si>
  <si>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</si>
  <si>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</si>
  <si>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</si>
  <si>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</si>
  <si>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</si>
  <si>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</si>
  <si>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</si>
  <si>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</si>
  <si>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</si>
  <si>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</si>
  <si>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</si>
  <si>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</si>
  <si>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</si>
  <si>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</si>
  <si>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</si>
  <si>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</si>
  <si>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</si>
  <si>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</si>
  <si>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</si>
  <si>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</si>
  <si>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</si>
  <si>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</si>
  <si>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</si>
  <si>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</si>
  <si>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</si>
  <si>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</si>
  <si>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</si>
  <si>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</si>
  <si>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</si>
  <si>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</si>
  <si>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</si>
  <si>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</si>
  <si>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</si>
  <si>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</si>
  <si>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</si>
  <si>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</si>
  <si>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</si>
  <si>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</si>
  <si>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</si>
  <si>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</si>
  <si>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</si>
  <si>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</si>
  <si>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</si>
  <si>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</si>
  <si>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</si>
  <si>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</si>
  <si>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</si>
  <si>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</si>
  <si>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</si>
  <si>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</si>
  <si>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</si>
  <si>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</si>
  <si>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</si>
  <si>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</si>
  <si>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</si>
  <si>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</si>
  <si>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</si>
  <si>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</si>
  <si>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</si>
  <si>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</si>
  <si>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</si>
  <si>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</si>
  <si>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</si>
  <si>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</si>
  <si>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</si>
  <si>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</si>
  <si>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</si>
  <si>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</si>
  <si>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</si>
  <si>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</si>
  <si>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</si>
  <si>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</si>
  <si>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</si>
  <si>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</si>
  <si>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</si>
  <si>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</si>
  <si>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</si>
  <si>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</si>
  <si>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</si>
  <si>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</si>
  <si>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</si>
  <si>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</si>
  <si>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</si>
  <si>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</si>
  <si>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</si>
  <si>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</si>
  <si>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</si>
  <si>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</si>
  <si>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</si>
  <si>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</si>
  <si>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</si>
  <si>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</si>
  <si>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</si>
  <si>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</si>
  <si>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</si>
  <si>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</si>
  <si>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</si>
  <si>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</si>
  <si>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</si>
  <si>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</si>
  <si>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</si>
  <si>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</si>
  <si>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</si>
  <si>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</si>
  <si>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</si>
  <si>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</si>
  <si>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</si>
  <si>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</si>
  <si>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</si>
  <si>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</si>
  <si>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</si>
  <si>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</si>
  <si>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</si>
  <si>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</si>
  <si>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</si>
  <si>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</si>
  <si>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</si>
  <si>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</si>
  <si>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</si>
  <si>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</si>
  <si>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</si>
  <si>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</si>
  <si>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</si>
  <si>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</si>
  <si>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</si>
  <si>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</si>
  <si>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</si>
  <si>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</si>
  <si>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</si>
  <si>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</si>
  <si>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</si>
  <si>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</si>
  <si>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</si>
  <si>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</si>
  <si>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</si>
  <si>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</si>
  <si>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</si>
  <si>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</si>
  <si>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</si>
  <si>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</si>
  <si>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</si>
  <si>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</si>
  <si>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</si>
  <si>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</si>
  <si>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</si>
  <si>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</si>
  <si>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</si>
  <si>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</si>
  <si>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</si>
  <si>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</si>
  <si>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</si>
  <si>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</si>
  <si>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</si>
  <si>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</si>
  <si>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</si>
  <si>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</si>
  <si>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</si>
  <si>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</si>
  <si>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</si>
  <si>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</si>
  <si>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</si>
  <si>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</si>
  <si>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</si>
  <si>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</si>
  <si>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</si>
  <si>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</si>
  <si>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</si>
  <si>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</si>
  <si>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</si>
  <si>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</si>
  <si>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</si>
  <si>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</si>
  <si>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</si>
  <si>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</si>
  <si>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</si>
  <si>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</si>
  <si>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</si>
  <si>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</si>
  <si>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</si>
  <si>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</si>
  <si>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</si>
  <si>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</si>
  <si>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</si>
  <si>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</si>
  <si>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</si>
  <si>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</si>
  <si>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</si>
  <si>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</si>
  <si>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</si>
  <si>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</si>
  <si>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</si>
  <si>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</si>
  <si>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</si>
  <si>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</si>
  <si>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</si>
  <si>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</si>
  <si>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</si>
  <si>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</si>
  <si>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</si>
  <si>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</si>
  <si>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</si>
  <si>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</si>
  <si>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</si>
  <si>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</si>
  <si>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</si>
  <si>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</si>
  <si>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</si>
  <si>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</si>
  <si>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</si>
  <si>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</si>
  <si>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</si>
  <si>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</si>
  <si>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</si>
  <si>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</si>
  <si>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</si>
  <si>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</si>
  <si>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</si>
  <si>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</si>
  <si>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</si>
  <si>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</si>
  <si>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</si>
  <si>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</si>
  <si>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</si>
  <si>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</si>
  <si>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</si>
  <si>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</si>
  <si>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</si>
  <si>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</si>
  <si>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</si>
  <si>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</si>
  <si>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</si>
  <si>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</si>
  <si>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</si>
  <si>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</si>
  <si>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</si>
  <si>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</si>
  <si>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</si>
  <si>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</si>
  <si>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</si>
  <si>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</si>
  <si>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</si>
  <si>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</si>
  <si>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</si>
  <si>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</si>
  <si>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</si>
  <si>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</si>
  <si>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</si>
  <si>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</si>
  <si>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</si>
  <si>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</si>
  <si>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</si>
  <si>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</si>
  <si>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</si>
  <si>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</si>
  <si>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</si>
  <si>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</si>
  <si>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</si>
  <si>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</si>
  <si>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</si>
  <si>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</si>
  <si>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</si>
  <si>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</si>
  <si>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</si>
  <si>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</si>
  <si>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</si>
  <si>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</si>
  <si>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</si>
  <si>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</si>
  <si>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</si>
  <si>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</si>
  <si>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</si>
  <si>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</si>
  <si>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</si>
  <si>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</si>
  <si>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</si>
  <si>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</si>
  <si>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</si>
  <si>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</si>
  <si>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</si>
  <si>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</si>
  <si>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</si>
  <si>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</si>
  <si>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</si>
  <si>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</si>
  <si>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</si>
  <si>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</si>
  <si>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</si>
  <si>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</si>
  <si>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</si>
  <si>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</si>
  <si>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</si>
  <si>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</si>
  <si>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</si>
  <si>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</si>
  <si>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</si>
  <si>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</si>
  <si>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</si>
  <si>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</si>
  <si>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</si>
  <si>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</si>
  <si>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</si>
  <si>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</si>
  <si>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</si>
  <si>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</si>
  <si>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</si>
  <si>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</si>
  <si>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</si>
  <si>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</si>
  <si>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</si>
  <si>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</si>
  <si>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</si>
  <si>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</si>
  <si>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</si>
  <si>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</si>
  <si>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</si>
  <si>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</si>
  <si>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</si>
  <si>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</si>
  <si>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</si>
  <si>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</si>
  <si>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</si>
  <si>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</si>
  <si>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</si>
  <si>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</si>
  <si>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</si>
  <si>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</si>
  <si>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</si>
  <si>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</si>
  <si>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</si>
  <si>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</si>
  <si>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</si>
  <si>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</si>
  <si>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</si>
  <si>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</si>
  <si>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</si>
  <si>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</si>
  <si>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</si>
  <si>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</si>
  <si>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</si>
  <si>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</si>
  <si>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</si>
  <si>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</si>
  <si>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</si>
  <si>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</si>
  <si>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</si>
  <si>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</si>
  <si>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</si>
  <si>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</si>
  <si>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</si>
  <si>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</si>
  <si>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</si>
  <si>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</si>
  <si>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</si>
  <si>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</si>
  <si>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</si>
  <si>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</si>
  <si>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</si>
  <si>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</si>
  <si>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</si>
  <si>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</si>
  <si>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</si>
  <si>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</si>
  <si>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</si>
  <si>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</si>
  <si>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</si>
  <si>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</si>
  <si>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</si>
  <si>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</si>
  <si>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</si>
  <si>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</si>
  <si>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</si>
  <si>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</si>
  <si>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</si>
  <si>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</si>
  <si>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</si>
  <si>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</si>
  <si>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</si>
  <si>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</si>
  <si>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</si>
  <si>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</si>
  <si>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</si>
  <si>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</si>
  <si>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</si>
  <si>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</si>
  <si>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</si>
  <si>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</si>
  <si>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</si>
  <si>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</si>
  <si>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</si>
  <si>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</si>
  <si>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</si>
  <si>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</si>
  <si>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</si>
  <si>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</si>
  <si>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</si>
  <si>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</si>
  <si>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</si>
  <si>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</si>
  <si>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</si>
  <si>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</si>
  <si>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</si>
  <si>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</si>
  <si>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</si>
  <si>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</si>
  <si>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</si>
  <si>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</si>
  <si>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</si>
  <si>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</si>
  <si>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</si>
  <si>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</si>
  <si>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</si>
  <si>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</si>
  <si>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</si>
  <si>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</si>
  <si>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</si>
  <si>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</si>
  <si>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</si>
  <si>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</si>
  <si>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</si>
  <si>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</si>
  <si>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</si>
  <si>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</si>
  <si>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</si>
  <si>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</si>
  <si>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</si>
  <si>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</si>
  <si>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</si>
  <si>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</si>
  <si>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</si>
  <si>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</si>
  <si>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</si>
  <si>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</si>
  <si>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</si>
  <si>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</si>
  <si>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</si>
  <si>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</si>
  <si>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</si>
  <si>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</si>
  <si>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</si>
  <si>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</si>
  <si>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</si>
  <si>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</si>
  <si>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</si>
  <si>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</si>
  <si>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</si>
  <si>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</si>
  <si>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</si>
  <si>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</si>
  <si>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</si>
  <si>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</si>
  <si>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</si>
  <si>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</si>
  <si>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</si>
  <si>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</si>
  <si>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</si>
  <si>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</si>
  <si>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</si>
  <si>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</si>
  <si>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</si>
  <si>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</si>
  <si>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</si>
  <si>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</si>
  <si>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</si>
  <si>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</si>
  <si>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</si>
  <si>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</si>
  <si>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</si>
  <si>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</si>
  <si>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</si>
  <si>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</si>
  <si>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</si>
  <si>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</si>
  <si>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</si>
  <si>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</si>
  <si>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</si>
  <si>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</si>
  <si>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</si>
  <si>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</si>
  <si>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</si>
  <si>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</si>
  <si>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</si>
  <si>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</si>
  <si>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</si>
  <si>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</si>
  <si>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</si>
  <si>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</si>
  <si>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</si>
  <si>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</si>
  <si>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</si>
  <si>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</si>
  <si>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</si>
  <si>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</si>
  <si>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</si>
  <si>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</si>
  <si>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</si>
  <si>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</si>
  <si>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</si>
  <si>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</si>
  <si>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</si>
  <si>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</si>
  <si>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</si>
  <si>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</si>
  <si>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</si>
  <si>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</si>
  <si>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</si>
  <si>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</si>
  <si>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</si>
  <si>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</si>
  <si>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</si>
  <si>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</si>
  <si>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</si>
  <si>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</si>
  <si>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</si>
  <si>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</si>
  <si>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</si>
  <si>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</si>
  <si>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</si>
  <si>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</si>
  <si>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</si>
  <si>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</si>
  <si>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</si>
  <si>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</si>
  <si>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</si>
  <si>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</si>
  <si>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</si>
  <si>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</si>
  <si>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</si>
  <si>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</si>
  <si>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</si>
  <si>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</si>
  <si>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</si>
  <si>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</si>
  <si>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</si>
  <si>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</si>
  <si>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</si>
  <si>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</si>
  <si>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</si>
  <si>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</si>
  <si>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</si>
  <si>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</si>
  <si>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</si>
  <si>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</si>
  <si>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</si>
  <si>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</si>
  <si>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</si>
  <si>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</si>
  <si>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</si>
  <si>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</si>
  <si>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</si>
  <si>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</si>
  <si>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</si>
  <si>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</si>
  <si>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</si>
  <si>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</si>
  <si>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</si>
  <si>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</si>
  <si>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</si>
  <si>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</si>
  <si>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</si>
  <si>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</si>
  <si>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</si>
  <si>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</si>
  <si>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</si>
  <si>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</si>
  <si>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</si>
  <si>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</si>
  <si>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</si>
  <si>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</si>
  <si>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</si>
  <si>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</si>
  <si>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</si>
  <si>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</si>
  <si>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</si>
  <si>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</si>
  <si>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</si>
  <si>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</si>
  <si>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</si>
  <si>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</si>
  <si>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</si>
  <si>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</si>
  <si>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</si>
  <si>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</si>
  <si>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</si>
  <si>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</si>
  <si>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</si>
  <si>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</si>
  <si>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</si>
  <si>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</si>
  <si>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</si>
  <si>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</si>
  <si>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</si>
  <si>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</si>
  <si>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</si>
  <si>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</si>
  <si>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</si>
  <si>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</si>
  <si>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</si>
  <si>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</si>
  <si>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</si>
  <si>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</si>
  <si>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</si>
  <si>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</si>
  <si>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</si>
  <si>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</si>
  <si>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</si>
  <si>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</si>
  <si>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</si>
  <si>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</si>
  <si>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</si>
  <si>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</si>
  <si>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</si>
  <si>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</si>
  <si>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</si>
  <si>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</si>
  <si>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</si>
  <si>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</si>
  <si>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</si>
  <si>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</si>
  <si>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</si>
  <si>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</si>
  <si>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</si>
  <si>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</si>
  <si>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</si>
  <si>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</si>
  <si>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</si>
  <si>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</si>
  <si>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</si>
  <si>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</si>
  <si>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</si>
  <si>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</si>
  <si>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</si>
  <si>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</si>
  <si>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</si>
  <si>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</si>
  <si>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</si>
  <si>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</si>
  <si>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</si>
  <si>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</si>
  <si>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</si>
  <si>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</si>
  <si>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</si>
  <si>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</si>
  <si>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</si>
  <si>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</si>
  <si>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</si>
  <si>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</si>
  <si>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</si>
  <si>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</si>
  <si>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</si>
  <si>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</si>
  <si>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</si>
  <si>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</si>
  <si>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</si>
  <si>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</si>
  <si>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</si>
  <si>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</si>
  <si>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</si>
  <si>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</si>
  <si>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</si>
  <si>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</si>
  <si>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</si>
  <si>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</si>
  <si>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</si>
  <si>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</si>
  <si>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</si>
  <si>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</si>
  <si>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</si>
  <si>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</si>
  <si>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</si>
  <si>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</si>
  <si>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</si>
  <si>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</si>
  <si>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</si>
  <si>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</si>
  <si>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</si>
  <si>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</si>
  <si>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</si>
  <si>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</si>
  <si>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</si>
  <si>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</si>
  <si>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</si>
  <si>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</si>
  <si>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</si>
  <si>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</si>
  <si>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</si>
  <si>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</si>
  <si>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</si>
  <si>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</si>
  <si>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</si>
  <si>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</si>
  <si>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</si>
  <si>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</si>
  <si>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</si>
  <si>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</si>
  <si>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</si>
  <si>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</si>
  <si>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</si>
  <si>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</si>
  <si>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</si>
  <si>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</si>
  <si>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</si>
  <si>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</si>
  <si>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</si>
  <si>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</si>
  <si>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</si>
  <si>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</si>
  <si>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</si>
  <si>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</si>
  <si>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</si>
  <si>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</si>
  <si>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</si>
  <si>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</si>
  <si>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</si>
  <si>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</si>
  <si>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</si>
  <si>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</si>
  <si>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</si>
  <si>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</si>
  <si>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</si>
  <si>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</si>
  <si>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</si>
  <si>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</si>
  <si>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</si>
  <si>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</si>
  <si>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</si>
  <si>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</si>
  <si>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</si>
  <si>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</si>
  <si>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</si>
  <si>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</si>
  <si>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</si>
  <si>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</si>
  <si>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</si>
  <si>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</si>
  <si>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</si>
  <si>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</si>
  <si>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</si>
  <si>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</si>
  <si>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</si>
  <si>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</si>
  <si>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</si>
  <si>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</si>
  <si>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</si>
  <si>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</si>
  <si>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</si>
  <si>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</si>
  <si>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</si>
  <si>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</si>
  <si>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</si>
  <si>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</si>
  <si>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</si>
  <si>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</si>
  <si>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</si>
  <si>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</si>
  <si>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</si>
  <si>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</si>
  <si>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</si>
  <si>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</si>
  <si>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</si>
  <si>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</si>
  <si>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</si>
  <si>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</si>
  <si>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</si>
  <si>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</si>
  <si>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</si>
  <si>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</si>
  <si>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</si>
  <si>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</si>
  <si>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</si>
  <si>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</si>
  <si>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</si>
  <si>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</si>
  <si>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</si>
  <si>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</si>
  <si>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</si>
  <si>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</si>
  <si>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</si>
  <si>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</si>
  <si>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</si>
  <si>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</si>
  <si>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</si>
  <si>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</si>
  <si>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</si>
  <si>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</si>
  <si>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</si>
  <si>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</si>
  <si>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</si>
  <si>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</si>
  <si>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</si>
  <si>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</si>
  <si>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</si>
  <si>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</si>
  <si>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</si>
  <si>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</si>
  <si>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</si>
  <si>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</si>
  <si>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</si>
  <si>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</si>
  <si>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</si>
  <si>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</si>
  <si>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</si>
  <si>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</si>
  <si>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</si>
  <si>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</si>
  <si>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</si>
  <si>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</si>
  <si>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</si>
  <si>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</si>
  <si>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</si>
  <si>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</si>
  <si>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</si>
  <si>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</si>
  <si>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</si>
  <si>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</si>
  <si>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</si>
  <si>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</si>
  <si>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</si>
  <si>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</si>
  <si>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</si>
  <si>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</si>
  <si>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</si>
  <si>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</si>
  <si>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</si>
  <si>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</si>
  <si>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</si>
  <si>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</si>
  <si>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</si>
  <si>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</si>
  <si>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</si>
  <si>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</si>
  <si>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</si>
  <si>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</si>
  <si>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</si>
  <si>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</si>
  <si>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</si>
  <si>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</si>
  <si>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</si>
  <si>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</si>
  <si>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</si>
  <si>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</si>
  <si>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</si>
  <si>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</si>
  <si>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</si>
  <si>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</si>
  <si>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</si>
  <si>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</si>
  <si>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</si>
  <si>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</si>
  <si>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</si>
  <si>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</si>
  <si>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</si>
  <si>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</si>
  <si>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</si>
  <si>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</si>
  <si>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</si>
  <si>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</si>
  <si>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</si>
  <si>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</si>
  <si>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</si>
  <si>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</si>
  <si>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</si>
  <si>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</si>
  <si>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</si>
  <si>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</si>
  <si>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</si>
  <si>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</si>
  <si>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</si>
  <si>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</si>
  <si>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</si>
  <si>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</si>
  <si>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</si>
  <si>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</si>
  <si>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</si>
  <si>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</si>
  <si>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</si>
  <si>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</si>
  <si>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</si>
  <si>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</si>
  <si>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</si>
  <si>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</si>
  <si>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</si>
  <si>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</si>
  <si>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</si>
  <si>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</si>
  <si>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</si>
  <si>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</si>
  <si>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</si>
  <si>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</si>
  <si>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</si>
  <si>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</si>
  <si>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</si>
  <si>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</si>
  <si>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</si>
  <si>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</si>
  <si>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</si>
  <si>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</si>
  <si>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</si>
  <si>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</si>
  <si>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</si>
  <si>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</si>
  <si>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</si>
  <si>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</si>
  <si>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</si>
  <si>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</si>
  <si>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</si>
  <si>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</si>
  <si>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</si>
  <si>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</si>
  <si>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</si>
  <si>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</si>
  <si>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</si>
  <si>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</si>
  <si>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</si>
  <si>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</si>
  <si>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</si>
  <si>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</si>
  <si>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</si>
  <si>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</si>
  <si>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</si>
  <si>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</si>
  <si>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</si>
  <si>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</si>
  <si>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</si>
  <si>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</si>
  <si>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</si>
  <si>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</si>
  <si>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</si>
  <si>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</si>
  <si>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</si>
  <si>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</si>
  <si>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</si>
  <si>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</si>
  <si>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</si>
  <si>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</si>
  <si>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</si>
  <si>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</si>
  <si>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</si>
  <si>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</si>
  <si>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</si>
  <si>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</si>
  <si>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</si>
  <si>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</si>
  <si>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</si>
  <si>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</si>
  <si>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</si>
  <si>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</si>
  <si>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</si>
  <si>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</si>
  <si>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</si>
  <si>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</si>
  <si>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</si>
  <si>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</si>
  <si>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</si>
  <si>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</si>
  <si>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</si>
  <si>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</si>
  <si>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</si>
  <si>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</si>
  <si>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</si>
  <si>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</si>
  <si>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</si>
  <si>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</si>
  <si>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</si>
  <si>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</si>
  <si>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</si>
  <si>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</si>
  <si>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</si>
  <si>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</si>
  <si>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</si>
  <si>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</si>
  <si>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</si>
  <si>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</si>
  <si>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</si>
  <si>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</si>
  <si>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</si>
  <si>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</si>
  <si>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</si>
  <si>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</si>
  <si>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</si>
  <si>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</si>
  <si>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</si>
  <si>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</si>
  <si>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</si>
  <si>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</si>
  <si>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</si>
  <si>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</si>
  <si>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</si>
  <si>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</si>
  <si>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</si>
  <si>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</si>
  <si>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</si>
  <si>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</si>
  <si>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</si>
  <si>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</si>
  <si>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</si>
  <si>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</si>
  <si>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</si>
  <si>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</si>
  <si>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</si>
  <si>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</si>
  <si>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</si>
  <si>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</si>
  <si>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</si>
  <si>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</si>
  <si>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</si>
  <si>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</si>
  <si>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</si>
  <si>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</si>
  <si>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</si>
  <si>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</si>
  <si>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</si>
  <si>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</si>
  <si>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</si>
  <si>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</si>
  <si>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</si>
  <si>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</si>
  <si>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</si>
  <si>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</si>
  <si>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</si>
  <si>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</si>
  <si>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</si>
  <si>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</si>
  <si>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</si>
  <si>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</si>
  <si>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</si>
  <si>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</si>
  <si>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</si>
  <si>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</si>
  <si>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</si>
  <si>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</si>
  <si>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</si>
  <si>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</si>
  <si>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</si>
  <si>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</si>
  <si>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</si>
  <si>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</si>
  <si>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</si>
  <si>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</si>
  <si>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</si>
  <si>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</si>
  <si>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</si>
  <si>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</si>
  <si>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</si>
  <si>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</si>
  <si>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</si>
  <si>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</si>
  <si>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</si>
  <si>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</si>
  <si>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</si>
  <si>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</si>
  <si>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</si>
  <si>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</si>
  <si>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</si>
  <si>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</si>
  <si>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</si>
  <si>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</si>
  <si>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</si>
  <si>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</si>
  <si>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</si>
  <si>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</si>
  <si>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</si>
  <si>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</si>
  <si>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</si>
  <si>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</si>
  <si>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</si>
  <si>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</si>
  <si>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</si>
  <si>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</si>
  <si>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</si>
  <si>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</si>
  <si>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</si>
  <si>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</si>
  <si>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</si>
  <si>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</si>
  <si>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</si>
  <si>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</si>
  <si>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</si>
  <si>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</si>
  <si>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</si>
  <si>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</si>
  <si>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</si>
  <si>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</si>
  <si>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</si>
  <si>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</si>
  <si>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</si>
  <si>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</si>
  <si>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</si>
  <si>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</si>
  <si>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</si>
  <si>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</si>
  <si>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</si>
  <si>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</si>
  <si>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</si>
  <si>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</si>
  <si>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</si>
  <si>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</si>
  <si>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</si>
  <si>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</si>
  <si>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</si>
  <si>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</si>
  <si>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</si>
  <si>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</si>
  <si>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</si>
  <si>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</si>
  <si>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</si>
  <si>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</si>
  <si>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</si>
  <si>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</si>
  <si>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</si>
  <si>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</si>
  <si>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</si>
  <si>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</si>
  <si>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</si>
  <si>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</si>
  <si>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</si>
  <si>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</si>
  <si>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</si>
  <si>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</si>
  <si>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</si>
  <si>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</si>
  <si>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</si>
  <si>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</si>
  <si>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</si>
  <si>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</si>
  <si>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</si>
  <si>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</si>
  <si>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</si>
  <si>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</si>
  <si>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</si>
  <si>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</si>
  <si>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</si>
  <si>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</si>
  <si>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</si>
  <si>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</si>
  <si>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</si>
  <si>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</si>
  <si>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</si>
  <si>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</si>
  <si>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</si>
  <si>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</si>
  <si>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</si>
  <si>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</si>
  <si>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</si>
  <si>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</si>
  <si>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</si>
  <si>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</si>
  <si>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</si>
  <si>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</si>
  <si>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</si>
  <si>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</si>
  <si>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</si>
  <si>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</si>
  <si>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</si>
  <si>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</si>
  <si>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</si>
  <si>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</si>
  <si>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</si>
  <si>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</si>
  <si>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</si>
  <si>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</si>
  <si>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</si>
  <si>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</si>
  <si>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</si>
  <si>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</si>
  <si>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</si>
  <si>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</si>
  <si>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</si>
  <si>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</si>
  <si>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</si>
  <si>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</si>
  <si>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</si>
  <si>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</si>
  <si>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</si>
  <si>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</si>
  <si>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</si>
  <si>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</si>
  <si>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</si>
  <si>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</si>
  <si>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</si>
  <si>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</si>
  <si>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</si>
  <si>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</si>
  <si>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</si>
  <si>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</si>
  <si>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</si>
  <si>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</si>
  <si>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</si>
  <si>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</si>
  <si>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</si>
  <si>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</si>
  <si>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</si>
  <si>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</si>
  <si>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</si>
  <si>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</si>
  <si>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</si>
  <si>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</si>
  <si>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</si>
  <si>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</si>
  <si>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</si>
  <si>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</si>
  <si>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</si>
  <si>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</si>
  <si>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</si>
  <si>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</si>
  <si>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</si>
  <si>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</si>
  <si>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</si>
  <si>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</si>
  <si>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</si>
  <si>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</si>
  <si>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</si>
  <si>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</si>
  <si>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</si>
  <si>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</si>
  <si>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</si>
  <si>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</si>
  <si>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</si>
  <si>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</si>
  <si>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</si>
  <si>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</si>
  <si>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</si>
  <si>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</si>
  <si>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</si>
  <si>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</si>
  <si>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</si>
  <si>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</si>
  <si>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</si>
  <si>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</si>
  <si>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</si>
  <si>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</si>
  <si>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</si>
  <si>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</si>
  <si>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</si>
  <si>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</si>
  <si>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</si>
  <si>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</si>
  <si>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</si>
  <si>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</si>
  <si>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</si>
  <si>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</si>
  <si>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</si>
  <si>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</si>
  <si>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</si>
  <si>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</si>
  <si>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</si>
  <si>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</si>
  <si>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</si>
  <si>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</si>
  <si>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</si>
  <si>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</si>
  <si>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</si>
  <si>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</si>
  <si>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</si>
  <si>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</si>
  <si>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</si>
  <si>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</si>
  <si>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</si>
  <si>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</si>
  <si>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</si>
  <si>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</si>
  <si>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</si>
  <si>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</si>
  <si>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</si>
  <si>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</si>
  <si>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</si>
  <si>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</si>
  <si>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</si>
  <si>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</si>
  <si>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</si>
  <si>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</si>
  <si>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</si>
  <si>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</si>
  <si>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</si>
  <si>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</si>
  <si>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</si>
  <si>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</si>
  <si>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</si>
  <si>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</si>
  <si>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</si>
  <si>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</si>
  <si>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</si>
  <si>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</si>
  <si>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</si>
  <si>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</si>
  <si>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</si>
  <si>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</si>
  <si>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</si>
  <si>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</si>
  <si>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</si>
  <si>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</si>
  <si>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</si>
  <si>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</si>
  <si>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</si>
  <si>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</si>
  <si>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</si>
  <si>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</si>
  <si>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</si>
  <si>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</si>
  <si>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</si>
  <si>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</si>
  <si>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</si>
  <si>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</si>
  <si>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</si>
  <si>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</si>
  <si>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</si>
  <si>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</si>
  <si>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</si>
  <si>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</si>
  <si>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</si>
  <si>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</si>
  <si>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</si>
  <si>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</si>
  <si>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</si>
  <si>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</si>
  <si>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</si>
  <si>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</si>
  <si>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</si>
  <si>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</si>
  <si>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</si>
  <si>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</si>
  <si>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</si>
  <si>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</si>
  <si>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</si>
  <si>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</si>
  <si>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</si>
  <si>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</si>
  <si>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</si>
  <si>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</si>
  <si>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</si>
  <si>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</si>
  <si>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</si>
  <si>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</si>
  <si>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</si>
  <si>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</si>
  <si>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</si>
  <si>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</si>
  <si>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</si>
  <si>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</si>
  <si>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</si>
  <si>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</si>
  <si>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</si>
  <si>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</si>
  <si>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</si>
  <si>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</si>
  <si>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</si>
  <si>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</si>
  <si>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</si>
  <si>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</si>
  <si>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</si>
  <si>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</si>
  <si>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</si>
  <si>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</si>
  <si>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</si>
  <si>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</si>
  <si>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</si>
  <si>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</si>
  <si>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</si>
  <si>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</si>
  <si>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</si>
  <si>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</si>
  <si>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</si>
  <si>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</si>
  <si>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</si>
  <si>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</si>
  <si>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</si>
  <si>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</si>
  <si>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</si>
  <si>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</si>
  <si>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</si>
  <si>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</si>
  <si>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</si>
  <si>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</si>
  <si>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</si>
  <si>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</si>
  <si>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</si>
  <si>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</si>
  <si>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</si>
  <si>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</si>
  <si>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</si>
  <si>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</si>
  <si>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</si>
  <si>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</si>
  <si>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</si>
  <si>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</si>
  <si>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</si>
  <si>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</si>
  <si>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</si>
  <si>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</si>
  <si>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</si>
  <si>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</si>
  <si>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</si>
  <si>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</si>
  <si>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</si>
  <si>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</si>
  <si>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</si>
  <si>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</si>
  <si>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</si>
  <si>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</si>
  <si>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</si>
  <si>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</si>
  <si>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</si>
  <si>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</si>
  <si>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</si>
  <si>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</si>
  <si>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</si>
  <si>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</si>
  <si>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</si>
  <si>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</si>
  <si>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</si>
  <si>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</si>
  <si>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</si>
  <si>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</si>
  <si>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</si>
  <si>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</si>
  <si>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</si>
  <si>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</si>
  <si>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</si>
  <si>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</si>
  <si>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</si>
  <si>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</si>
  <si>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</si>
  <si>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</si>
  <si>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</si>
  <si>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</si>
  <si>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</si>
  <si>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</si>
  <si>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</si>
  <si>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</si>
  <si>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</si>
  <si>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</si>
  <si>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</si>
  <si>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</si>
  <si>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</si>
  <si>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</si>
  <si>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</si>
  <si>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</si>
  <si>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</si>
  <si>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</si>
  <si>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</si>
  <si>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</si>
  <si>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</si>
  <si>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</si>
  <si>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</si>
  <si>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</si>
  <si>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</si>
  <si>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</si>
  <si>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</si>
  <si>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</si>
  <si>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</si>
  <si>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</si>
  <si>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</si>
  <si>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</si>
  <si>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</si>
  <si>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</si>
  <si>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</si>
  <si>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</si>
  <si>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</si>
  <si>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</si>
  <si>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</si>
  <si>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</si>
  <si>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</si>
  <si>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</si>
  <si>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</si>
  <si>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</si>
  <si>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</si>
  <si>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</si>
  <si>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</si>
  <si>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</si>
  <si>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</si>
  <si>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</si>
  <si>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</si>
  <si>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</si>
  <si>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</si>
  <si>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</si>
  <si>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</si>
  <si>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</si>
  <si>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</si>
  <si>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</si>
  <si>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</si>
  <si>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</si>
  <si>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</si>
  <si>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</si>
  <si>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</si>
  <si>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</si>
  <si>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</si>
  <si>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</si>
  <si>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</si>
  <si>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</si>
  <si>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</si>
  <si>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</si>
  <si>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</si>
  <si>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</si>
  <si>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</si>
  <si>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</si>
  <si>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</si>
  <si>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</si>
  <si>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</si>
  <si>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</si>
  <si>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</si>
  <si>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</si>
  <si>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</si>
  <si>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</si>
  <si>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</si>
  <si>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</si>
  <si>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</si>
  <si>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</si>
  <si>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</si>
  <si>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</si>
  <si>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</si>
  <si>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</si>
  <si>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</si>
  <si>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</si>
  <si>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</si>
  <si>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</si>
  <si>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</si>
  <si>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</si>
  <si>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</si>
  <si>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</si>
  <si>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</si>
  <si>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</si>
  <si>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</si>
  <si>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</si>
  <si>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</si>
  <si>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</si>
  <si>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</si>
  <si>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</si>
  <si>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</si>
  <si>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</si>
  <si>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</si>
  <si>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</si>
  <si>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</si>
  <si>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</si>
  <si>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</si>
  <si>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</si>
  <si>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</si>
  <si>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</si>
  <si>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</si>
  <si>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</si>
  <si>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</si>
  <si>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</si>
  <si>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</si>
  <si>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</si>
  <si>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</si>
  <si>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</si>
  <si>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</si>
  <si>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</si>
  <si>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</si>
  <si>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</si>
  <si>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</si>
  <si>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</si>
  <si>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</si>
  <si>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</si>
  <si>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</si>
  <si>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</si>
  <si>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</si>
  <si>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</si>
  <si>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</si>
  <si>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</si>
  <si>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</si>
  <si>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</si>
  <si>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</si>
  <si>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</si>
  <si>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</si>
  <si>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</si>
  <si>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</si>
  <si>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</si>
  <si>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</si>
  <si>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</si>
  <si>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</si>
  <si>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</si>
  <si>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</si>
  <si>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</si>
  <si>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</si>
  <si>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</si>
  <si>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</si>
  <si>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</si>
  <si>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</si>
  <si>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</si>
  <si>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</si>
  <si>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</si>
  <si>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</si>
  <si>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</si>
  <si>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</si>
  <si>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</si>
  <si>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</si>
  <si>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</si>
  <si>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</si>
  <si>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</si>
  <si>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</si>
  <si>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</si>
  <si>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</si>
  <si>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</si>
  <si>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</si>
  <si>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</si>
  <si>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</si>
  <si>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</si>
  <si>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</si>
  <si>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</si>
  <si>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</si>
  <si>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</si>
  <si>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</si>
  <si>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</si>
  <si>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</si>
  <si>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</si>
  <si>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</si>
  <si>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</si>
  <si>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</si>
  <si>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</si>
  <si>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</si>
  <si>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</si>
  <si>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</si>
  <si>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</si>
  <si>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</si>
  <si>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</si>
  <si>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</si>
  <si>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</si>
  <si>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</si>
  <si>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</si>
  <si>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</si>
  <si>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</si>
  <si>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</si>
  <si>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</si>
  <si>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</si>
  <si>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</si>
  <si>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</si>
  <si>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</si>
  <si>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</si>
  <si>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</si>
  <si>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</si>
  <si>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</si>
  <si>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</si>
  <si>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</si>
  <si>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</si>
  <si>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</si>
  <si>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</si>
  <si>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</si>
  <si>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</si>
  <si>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</si>
  <si>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</si>
  <si>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</si>
  <si>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</si>
  <si>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</si>
  <si>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</si>
  <si>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</si>
  <si>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</si>
  <si>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</si>
  <si>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</si>
  <si>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</si>
  <si>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</si>
  <si>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</si>
  <si>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</si>
  <si>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</si>
  <si>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</si>
  <si>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</si>
  <si>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</si>
  <si>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</si>
  <si>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</si>
  <si>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</si>
  <si>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</si>
  <si>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</si>
  <si>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</si>
  <si>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</si>
  <si>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</si>
  <si>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</si>
  <si>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</si>
  <si>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</si>
  <si>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</si>
  <si>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</si>
  <si>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</si>
  <si>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</si>
  <si>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</si>
  <si>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</si>
  <si>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</si>
  <si>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</si>
  <si>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</si>
  <si>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</si>
  <si>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</si>
  <si>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</si>
  <si>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</si>
  <si>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</si>
  <si>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</si>
  <si>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</si>
  <si>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</si>
  <si>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</si>
  <si>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</si>
  <si>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</si>
  <si>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</si>
  <si>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</si>
  <si>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</si>
  <si>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</si>
  <si>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</si>
  <si>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</si>
  <si>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</si>
  <si>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</si>
  <si>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</si>
  <si>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</si>
  <si>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</si>
  <si>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</si>
  <si>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</si>
  <si>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</si>
  <si>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</si>
  <si>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</si>
  <si>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</si>
  <si>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</si>
  <si>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</si>
  <si>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</si>
  <si>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</si>
  <si>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</si>
  <si>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</si>
  <si>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</si>
  <si>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</si>
  <si>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</si>
  <si>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</si>
  <si>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</si>
  <si>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</si>
  <si>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</si>
  <si>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</si>
  <si>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</si>
  <si>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</si>
  <si>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</si>
  <si>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</si>
  <si>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</si>
  <si>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</si>
  <si>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</si>
  <si>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</si>
  <si>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</si>
  <si>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</si>
  <si>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</si>
  <si>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</si>
  <si>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</si>
  <si>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</si>
  <si>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</si>
  <si>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</si>
  <si>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</si>
  <si>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</si>
  <si>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</si>
  <si>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</si>
  <si>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</si>
  <si>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</si>
  <si>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</si>
  <si>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</si>
  <si>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</si>
  <si>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</si>
  <si>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</si>
  <si>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</si>
  <si>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</si>
  <si>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</si>
  <si>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</si>
  <si>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</si>
  <si>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</si>
  <si>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</si>
  <si>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</si>
  <si>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</si>
  <si>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</si>
  <si>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</si>
  <si>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</si>
  <si>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</si>
  <si>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</si>
  <si>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</si>
  <si>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</si>
  <si>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</si>
  <si>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</si>
  <si>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</si>
  <si>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</si>
  <si>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</si>
  <si>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</si>
  <si>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</si>
  <si>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</si>
  <si>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</si>
  <si>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</si>
  <si>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</si>
  <si>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</si>
  <si>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</si>
  <si>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</si>
  <si>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</si>
  <si>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</si>
  <si>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</si>
  <si>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</si>
  <si>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</si>
  <si>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</si>
  <si>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</si>
  <si>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</si>
  <si>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</si>
  <si>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</si>
  <si>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</si>
  <si>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</si>
  <si>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</si>
  <si>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</si>
  <si>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</si>
  <si>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</si>
  <si>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</si>
  <si>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</si>
  <si>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</si>
  <si>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</si>
  <si>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</si>
  <si>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</si>
  <si>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</si>
  <si>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</si>
  <si>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</si>
  <si>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</si>
  <si>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</si>
  <si>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</si>
  <si>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</si>
  <si>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</si>
  <si>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</si>
  <si>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</si>
  <si>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</si>
  <si>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</si>
  <si>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</si>
  <si>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</si>
  <si>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</si>
  <si>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</si>
  <si>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</si>
  <si>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</si>
  <si>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</si>
  <si>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</si>
  <si>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</si>
  <si>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</si>
  <si>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</si>
  <si>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</si>
  <si>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</si>
  <si>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</si>
  <si>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</si>
  <si>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</si>
  <si>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</si>
  <si>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</si>
  <si>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</si>
  <si>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</si>
  <si>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</si>
  <si>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</si>
  <si>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</si>
  <si>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</si>
  <si>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</si>
  <si>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</si>
  <si>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</si>
  <si>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</si>
  <si>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</si>
  <si>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</si>
  <si>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</si>
  <si>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</si>
  <si>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</si>
  <si>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</si>
  <si>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</si>
  <si>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</si>
  <si>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</si>
  <si>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</si>
  <si>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</si>
  <si>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</si>
  <si>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</si>
  <si>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</si>
  <si>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</si>
  <si>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</si>
  <si>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</si>
  <si>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</si>
  <si>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</si>
  <si>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</si>
  <si>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</si>
  <si>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</si>
  <si>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</si>
  <si>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</si>
  <si>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</si>
  <si>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</si>
  <si>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</si>
  <si>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</si>
  <si>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</si>
  <si>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</si>
  <si>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</si>
  <si>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</si>
  <si>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</si>
  <si>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</si>
  <si>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</si>
  <si>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</si>
  <si>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</si>
  <si>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</si>
  <si>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</si>
  <si>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</si>
  <si>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</si>
  <si>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</si>
  <si>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</si>
  <si>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</si>
  <si>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</si>
  <si>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</si>
  <si>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</si>
  <si>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</si>
  <si>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</si>
  <si>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</si>
  <si>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</si>
  <si>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</si>
  <si>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</si>
  <si>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</si>
  <si>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</si>
  <si>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</si>
  <si>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</si>
  <si>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</si>
  <si>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</si>
  <si>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</si>
  <si>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</si>
  <si>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</si>
  <si>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</si>
  <si>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</si>
  <si>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</si>
  <si>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</si>
  <si>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</si>
  <si>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</si>
  <si>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</si>
  <si>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</si>
  <si>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</si>
  <si>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</si>
  <si>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</si>
  <si>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</si>
  <si>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</si>
  <si>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</si>
  <si>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</si>
  <si>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</si>
  <si>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</si>
  <si>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</si>
  <si>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</si>
  <si>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</si>
  <si>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</si>
  <si>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</si>
  <si>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</si>
  <si>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</si>
  <si>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</si>
  <si>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</si>
  <si>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</si>
  <si>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</si>
  <si>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</si>
  <si>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</si>
  <si>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</si>
  <si>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</si>
  <si>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</si>
  <si>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</si>
  <si>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</si>
  <si>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</si>
  <si>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</si>
  <si>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</si>
  <si>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</si>
  <si>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</si>
  <si>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</si>
  <si>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</si>
  <si>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</si>
  <si>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</si>
  <si>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</si>
  <si>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</si>
  <si>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</si>
  <si>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</si>
  <si>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</si>
  <si>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</si>
  <si>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</si>
  <si>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</si>
  <si>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</si>
  <si>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</si>
  <si>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</si>
  <si>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</si>
  <si>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</si>
  <si>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</si>
  <si>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</si>
  <si>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</si>
  <si>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</si>
  <si>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</si>
  <si>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</si>
  <si>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</si>
  <si>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</si>
  <si>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</si>
  <si>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</si>
  <si>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</si>
  <si>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</si>
  <si>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</si>
  <si>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</si>
  <si>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</si>
  <si>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</si>
  <si>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</si>
  <si>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</si>
  <si>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</si>
  <si>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</si>
  <si>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</si>
  <si>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</si>
  <si>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</si>
  <si>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</si>
  <si>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</si>
  <si>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</si>
  <si>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</si>
  <si>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</si>
  <si>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</si>
  <si>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</si>
  <si>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</si>
  <si>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</si>
  <si>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</si>
  <si>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</si>
  <si>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</si>
  <si>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</si>
  <si>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</si>
  <si>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</si>
  <si>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</si>
  <si>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</si>
  <si>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</si>
  <si>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</si>
  <si>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</si>
  <si>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</si>
  <si>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</si>
  <si>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</si>
  <si>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</si>
  <si>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</si>
  <si>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</si>
  <si>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</si>
  <si>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</si>
  <si>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</si>
  <si>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</si>
  <si>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</si>
  <si>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</si>
  <si>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</si>
  <si>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</si>
  <si>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</si>
  <si>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</si>
  <si>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</si>
  <si>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</si>
  <si>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</si>
  <si>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</si>
  <si>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</si>
  <si>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</si>
  <si>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</si>
  <si>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</si>
  <si>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</si>
  <si>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</si>
  <si>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</si>
  <si>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</si>
  <si>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</si>
  <si>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</si>
  <si>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</si>
  <si>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</si>
  <si>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</si>
  <si>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</si>
  <si>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</si>
  <si>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</si>
  <si>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</si>
  <si>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</si>
  <si>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</si>
  <si>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</si>
  <si>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</si>
  <si>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</si>
  <si>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</si>
  <si>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</si>
  <si>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</si>
  <si>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</si>
  <si>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</si>
  <si>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</si>
  <si>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</si>
  <si>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</si>
  <si>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</si>
  <si>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</si>
  <si>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</si>
  <si>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</si>
  <si>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</si>
  <si>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</si>
  <si>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</si>
  <si>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</si>
  <si>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</si>
  <si>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</si>
  <si>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</si>
  <si>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</si>
  <si>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</si>
  <si>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</si>
  <si>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</si>
  <si>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</si>
  <si>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</si>
  <si>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</si>
  <si>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</si>
  <si>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</si>
  <si>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</si>
  <si>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</si>
  <si>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</si>
  <si>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</si>
  <si>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</si>
  <si>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</si>
  <si>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</si>
  <si>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</si>
  <si>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</si>
  <si>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</si>
  <si>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</si>
  <si>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</si>
  <si>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</si>
  <si>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</si>
  <si>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</si>
  <si>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</si>
  <si>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</si>
  <si>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</si>
  <si>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</si>
  <si>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</si>
  <si>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</si>
  <si>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</si>
  <si>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</si>
  <si>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</si>
  <si>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</si>
  <si>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</si>
  <si>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</si>
  <si>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</si>
  <si>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</si>
  <si>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</si>
  <si>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</si>
  <si>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</si>
  <si>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</si>
  <si>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</si>
  <si>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</si>
  <si>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</si>
  <si>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</si>
  <si>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</si>
  <si>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</si>
  <si>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</si>
  <si>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</si>
  <si>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</si>
  <si>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</si>
  <si>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</si>
  <si>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</si>
  <si>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</si>
  <si>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</si>
  <si>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</si>
  <si>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</si>
  <si>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</si>
  <si>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</si>
  <si>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</si>
  <si>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</si>
  <si>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</si>
  <si>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</si>
  <si>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</si>
  <si>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</si>
  <si>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</si>
  <si>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</si>
  <si>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</si>
  <si>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</si>
  <si>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</si>
  <si>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</si>
  <si>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</si>
  <si>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</si>
  <si>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</si>
  <si>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</si>
  <si>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</si>
  <si>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</si>
  <si>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</si>
  <si>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</si>
  <si>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</si>
  <si>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</si>
  <si>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</si>
  <si>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</si>
  <si>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</si>
  <si>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</si>
  <si>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</si>
  <si>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</si>
  <si>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</si>
  <si>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</si>
  <si>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</si>
  <si>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</si>
  <si>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</si>
  <si>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</si>
  <si>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</si>
  <si>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</si>
  <si>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</si>
  <si>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</si>
  <si>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</si>
  <si>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</si>
  <si>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</si>
  <si>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</si>
  <si>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</si>
  <si>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</si>
  <si>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</si>
  <si>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</si>
  <si>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</si>
  <si>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</si>
  <si>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</si>
  <si>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</si>
  <si>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</si>
  <si>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</si>
  <si>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</si>
  <si>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</si>
  <si>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</si>
  <si>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</si>
  <si>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</si>
  <si>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</si>
  <si>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</si>
  <si>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</si>
  <si>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</si>
  <si>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</si>
  <si>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</si>
  <si>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</si>
  <si>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</si>
  <si>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</si>
  <si>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</si>
  <si>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</si>
  <si>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</si>
  <si>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</si>
  <si>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</si>
  <si>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</si>
  <si>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</si>
  <si>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</si>
  <si>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</si>
  <si>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</si>
  <si>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</si>
  <si>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</si>
  <si>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</si>
  <si>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</si>
  <si>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</si>
  <si>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</si>
  <si>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</si>
  <si>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</si>
  <si>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</si>
  <si>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</si>
  <si>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</si>
  <si>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</si>
  <si>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</si>
  <si>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</si>
  <si>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</si>
  <si>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</si>
  <si>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</si>
  <si>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</si>
  <si>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</si>
  <si>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</si>
  <si>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</si>
  <si>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</si>
  <si>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</si>
  <si>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</si>
  <si>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</si>
  <si>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</si>
  <si>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</si>
  <si>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</si>
  <si>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</si>
  <si>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</si>
  <si>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</si>
  <si>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</si>
  <si>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</si>
  <si>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</si>
  <si>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</si>
  <si>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</si>
  <si>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</si>
  <si>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</si>
  <si>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</si>
  <si>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</si>
  <si>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</si>
  <si>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</si>
  <si>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</si>
  <si>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</si>
  <si>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</si>
  <si>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</si>
  <si>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</si>
  <si>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</si>
  <si>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</si>
  <si>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</si>
  <si>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</si>
  <si>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</si>
  <si>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</si>
  <si>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</si>
  <si>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</si>
  <si>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</si>
  <si>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</si>
  <si>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</si>
  <si>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</si>
  <si>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</si>
  <si>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</si>
  <si>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</si>
  <si>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</si>
  <si>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</si>
  <si>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</si>
  <si>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</si>
  <si>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</si>
  <si>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</si>
  <si>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</si>
  <si>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</si>
  <si>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</si>
  <si>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</si>
  <si>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</si>
  <si>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</si>
  <si>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</si>
  <si>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</si>
  <si>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</si>
  <si>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</si>
  <si>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</si>
  <si>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</si>
  <si>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</si>
  <si>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</si>
  <si>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</si>
  <si>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</si>
  <si>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</si>
  <si>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</si>
  <si>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</si>
  <si>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</si>
  <si>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</si>
  <si>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</si>
  <si>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</si>
  <si>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</si>
  <si>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</si>
  <si>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</si>
  <si>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</si>
  <si>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</si>
  <si>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</si>
  <si>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</si>
  <si>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</si>
  <si>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</si>
  <si>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</si>
  <si>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</si>
  <si>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</si>
  <si>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</si>
  <si>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</si>
  <si>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</si>
  <si>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</si>
  <si>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</si>
  <si>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</si>
  <si>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</si>
  <si>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</si>
  <si>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</si>
  <si>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</si>
  <si>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</si>
  <si>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</si>
  <si>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</si>
  <si>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</si>
  <si>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</si>
  <si>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</si>
  <si>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</si>
  <si>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</si>
  <si>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</si>
  <si>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</si>
  <si>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</si>
  <si>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</si>
  <si>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</si>
  <si>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</si>
  <si>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</si>
  <si>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</si>
  <si>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</si>
  <si>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</si>
  <si>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</si>
  <si>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</si>
  <si>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</si>
  <si>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</si>
  <si>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</si>
  <si>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</si>
  <si>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</si>
  <si>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</si>
  <si>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</si>
  <si>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</si>
  <si>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</si>
  <si>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</si>
  <si>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</si>
  <si>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</si>
  <si>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</si>
  <si>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</si>
  <si>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</si>
  <si>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</si>
  <si>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</si>
  <si>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</si>
  <si>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</si>
  <si>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</si>
  <si>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</si>
  <si>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</si>
  <si>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</si>
  <si>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</si>
  <si>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</si>
  <si>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</si>
  <si>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</si>
  <si>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</si>
  <si>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</si>
  <si>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</si>
  <si>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</si>
  <si>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</si>
  <si>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</si>
  <si>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</si>
  <si>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</si>
  <si>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</si>
  <si>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</si>
  <si>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</si>
  <si>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</si>
  <si>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</si>
  <si>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</si>
  <si>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</si>
  <si>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</si>
  <si>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</si>
  <si>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</si>
  <si>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</si>
  <si>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</si>
  <si>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</si>
  <si>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</si>
  <si>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</si>
  <si>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</si>
  <si>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</si>
  <si>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</si>
  <si>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</si>
  <si>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</si>
  <si>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</si>
  <si>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</si>
  <si>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</si>
  <si>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</si>
  <si>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</si>
  <si>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</si>
  <si>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</si>
  <si>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</si>
  <si>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</si>
  <si>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</si>
  <si>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</si>
  <si>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</si>
  <si>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</si>
  <si>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</si>
  <si>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</si>
  <si>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</si>
  <si>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</si>
  <si>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</si>
  <si>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</si>
  <si>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</si>
  <si>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</si>
  <si>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</si>
  <si>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</si>
  <si>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</si>
  <si>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</si>
  <si>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</si>
  <si>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</si>
  <si>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</si>
  <si>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</si>
  <si>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</si>
  <si>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</si>
  <si>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</si>
  <si>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</si>
  <si>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</si>
  <si>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</si>
  <si>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</si>
  <si>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</si>
  <si>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</si>
  <si>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</si>
  <si>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</si>
  <si>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</si>
  <si>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</si>
  <si>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</si>
  <si>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</si>
  <si>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</si>
  <si>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</si>
  <si>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</si>
  <si>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</si>
  <si>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</si>
  <si>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</si>
  <si>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</si>
  <si>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</si>
  <si>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</si>
  <si>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</si>
  <si>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</si>
  <si>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</si>
  <si>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</si>
  <si>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</si>
  <si>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</si>
  <si>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</si>
  <si>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</si>
  <si>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</si>
  <si>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</si>
  <si>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</si>
  <si>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</si>
  <si>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</si>
  <si>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</si>
  <si>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</si>
  <si>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</si>
  <si>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</si>
  <si>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</si>
  <si>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</si>
  <si>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</si>
  <si>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</si>
  <si>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</si>
  <si>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</si>
  <si>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</si>
  <si>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</si>
  <si>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</si>
  <si>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</si>
  <si>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</si>
  <si>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</si>
  <si>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</si>
  <si>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</si>
  <si>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</si>
  <si>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</si>
  <si>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</si>
  <si>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</si>
  <si>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</si>
  <si>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</si>
  <si>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</si>
  <si>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</si>
  <si>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</si>
  <si>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</si>
  <si>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</si>
  <si>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</si>
  <si>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</si>
  <si>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</si>
  <si>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</si>
  <si>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</si>
  <si>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</si>
  <si>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</si>
  <si>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</si>
  <si>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</si>
  <si>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</si>
  <si>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</si>
  <si>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</si>
  <si>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</si>
  <si>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</si>
  <si>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</si>
  <si>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</si>
  <si>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</si>
  <si>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</si>
  <si>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</si>
  <si>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</si>
  <si>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</si>
  <si>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</si>
  <si>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</si>
  <si>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</si>
  <si>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</si>
  <si>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</si>
  <si>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</si>
  <si>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</si>
  <si>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</si>
  <si>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</si>
  <si>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</si>
  <si>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</si>
  <si>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</si>
  <si>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</si>
  <si>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</si>
  <si>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</si>
  <si>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</si>
  <si>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</si>
  <si>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</si>
  <si>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</si>
  <si>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</si>
  <si>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</si>
  <si>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</si>
  <si>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</si>
  <si>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</si>
  <si>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</si>
  <si>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</si>
  <si>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</si>
  <si>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</si>
  <si>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</si>
  <si>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</si>
  <si>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</si>
  <si>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</si>
  <si>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</si>
  <si>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</si>
  <si>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</si>
  <si>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</si>
  <si>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</si>
  <si>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</si>
  <si>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</si>
  <si>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</si>
  <si>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</si>
  <si>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</si>
  <si>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</si>
  <si>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</si>
  <si>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</si>
  <si>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</si>
  <si>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</si>
  <si>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</si>
  <si>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</si>
  <si>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</si>
  <si>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</si>
  <si>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</si>
  <si>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</si>
  <si>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</si>
  <si>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</si>
  <si>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</si>
  <si>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</si>
  <si>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</si>
  <si>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</si>
  <si>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</si>
  <si>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</si>
  <si>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</si>
  <si>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</si>
  <si>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</si>
  <si>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</si>
  <si>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</si>
  <si>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</si>
  <si>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</si>
  <si>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</si>
  <si>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</si>
  <si>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</si>
  <si>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</si>
  <si>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</si>
  <si>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</si>
  <si>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</si>
  <si>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</si>
  <si>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</si>
  <si>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</si>
  <si>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</si>
  <si>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</si>
  <si>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</si>
  <si>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</si>
  <si>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</si>
  <si>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</si>
  <si>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</si>
  <si>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</si>
  <si>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</si>
  <si>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</si>
  <si>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</si>
  <si>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</si>
  <si>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</si>
  <si>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</si>
  <si>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</si>
  <si>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</si>
  <si>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</si>
  <si>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</si>
  <si>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</si>
  <si>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</si>
  <si>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</si>
  <si>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</si>
  <si>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</si>
  <si>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</si>
  <si>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</si>
  <si>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</si>
  <si>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</si>
  <si>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</si>
  <si>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</si>
  <si>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</si>
  <si>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</si>
  <si>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</si>
  <si>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</si>
  <si>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</si>
  <si>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</si>
  <si>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</si>
  <si>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</si>
  <si>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</si>
  <si>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</si>
  <si>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</si>
  <si>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</si>
  <si>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</si>
  <si>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</si>
  <si>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</si>
  <si>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</si>
  <si>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</si>
  <si>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</si>
  <si>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</si>
  <si>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</si>
  <si>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</si>
  <si>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</si>
  <si>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</si>
  <si>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</si>
  <si>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</si>
  <si>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</si>
  <si>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</si>
  <si>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</si>
  <si>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</si>
  <si>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</si>
  <si>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</si>
  <si>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</si>
  <si>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</si>
  <si>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</si>
  <si>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</si>
  <si>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</si>
  <si>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</si>
  <si>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</si>
  <si>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</si>
  <si>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</si>
  <si>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</si>
  <si>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</si>
  <si>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</si>
  <si>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</si>
  <si>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</si>
  <si>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</si>
  <si>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</si>
  <si>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</si>
  <si>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</si>
  <si>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</si>
  <si>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</si>
  <si>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</si>
  <si>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</si>
  <si>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</si>
  <si>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</si>
  <si>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</si>
  <si>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</si>
  <si>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</si>
  <si>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</si>
  <si>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</si>
  <si>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</si>
  <si>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</si>
  <si>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</si>
  <si>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</si>
  <si>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</si>
  <si>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</si>
  <si>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</si>
  <si>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</si>
  <si>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</si>
  <si>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</si>
  <si>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</si>
  <si>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</si>
  <si>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</si>
  <si>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</si>
  <si>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</si>
  <si>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</si>
  <si>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</si>
  <si>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</si>
  <si>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</si>
  <si>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</si>
  <si>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</si>
  <si>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</si>
  <si>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</si>
  <si>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</si>
  <si>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</si>
  <si>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</si>
  <si>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</si>
  <si>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</si>
  <si>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</si>
  <si>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</si>
  <si>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</si>
  <si>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</si>
  <si>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</si>
  <si>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</si>
  <si>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</si>
  <si>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</si>
  <si>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</si>
  <si>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</si>
  <si>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</si>
  <si>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</si>
  <si>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</si>
  <si>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</si>
  <si>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</si>
  <si>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</si>
  <si>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</si>
  <si>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</si>
  <si>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</si>
  <si>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</si>
  <si>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</si>
  <si>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</si>
  <si>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</si>
  <si>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</si>
  <si>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</si>
  <si>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</si>
  <si>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</si>
  <si>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</si>
  <si>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</si>
  <si>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</si>
  <si>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</si>
  <si>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</si>
  <si>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</si>
  <si>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</si>
  <si>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</si>
  <si>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</si>
  <si>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</si>
  <si>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</si>
  <si>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</si>
  <si>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</si>
  <si>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</si>
  <si>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</si>
  <si>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</si>
  <si>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</si>
  <si>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</si>
  <si>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</si>
  <si>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</si>
  <si>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</si>
  <si>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</si>
  <si>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</si>
  <si>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</si>
  <si>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</si>
  <si>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</si>
  <si>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</si>
  <si>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</si>
  <si>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</si>
  <si>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</si>
  <si>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</si>
  <si>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</si>
  <si>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</si>
  <si>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</si>
  <si>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</si>
  <si>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</si>
  <si>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</si>
  <si>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</si>
  <si>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</si>
  <si>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</si>
  <si>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</si>
  <si>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</si>
  <si>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</si>
  <si>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</si>
  <si>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</si>
  <si>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</si>
  <si>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</si>
  <si>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</si>
  <si>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</si>
  <si>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</si>
  <si>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</si>
  <si>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</si>
  <si>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</si>
  <si>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</si>
  <si>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</si>
  <si>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</si>
  <si>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</si>
  <si>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</si>
  <si>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</si>
  <si>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</si>
  <si>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</si>
  <si>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</si>
  <si>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</si>
  <si>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</si>
  <si>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</si>
  <si>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</si>
  <si>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</si>
  <si>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</si>
  <si>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</si>
  <si>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</si>
  <si>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</si>
  <si>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</si>
  <si>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</si>
  <si>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</si>
  <si>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</si>
  <si>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</si>
  <si>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</si>
  <si>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</si>
  <si>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</si>
  <si>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</si>
  <si>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</si>
  <si>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</si>
  <si>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</si>
  <si>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</si>
  <si>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</si>
  <si>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</si>
  <si>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</si>
  <si>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</si>
  <si>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</si>
  <si>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</si>
  <si>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</si>
  <si>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</si>
  <si>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</si>
  <si>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</si>
  <si>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</si>
  <si>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</si>
  <si>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</si>
  <si>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</si>
  <si>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</si>
  <si>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</si>
  <si>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</si>
  <si>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</si>
  <si>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</si>
  <si>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</si>
  <si>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</si>
  <si>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</si>
  <si>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</si>
  <si>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</si>
  <si>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</si>
  <si>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</si>
  <si>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</si>
  <si>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</si>
  <si>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</si>
  <si>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</si>
  <si>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</si>
  <si>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</si>
  <si>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</si>
  <si>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</si>
  <si>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</si>
  <si>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</si>
  <si>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</si>
  <si>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</si>
  <si>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</si>
  <si>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</si>
  <si>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</si>
  <si>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</si>
  <si>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</si>
  <si>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</si>
  <si>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</si>
  <si>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</si>
  <si>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</si>
  <si>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</si>
  <si>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</si>
  <si>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</si>
  <si>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</si>
  <si>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</si>
  <si>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</si>
  <si>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</si>
  <si>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</si>
  <si>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</si>
  <si>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</si>
  <si>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</si>
  <si>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</si>
  <si>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</si>
  <si>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</si>
  <si>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</si>
  <si>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</si>
  <si>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</si>
  <si>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</si>
  <si>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</si>
  <si>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</si>
  <si>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</si>
  <si>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</si>
  <si>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</si>
  <si>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</si>
  <si>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</si>
  <si>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</si>
  <si>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</si>
  <si>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</si>
  <si>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</si>
  <si>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</si>
  <si>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</si>
  <si>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</si>
  <si>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</si>
  <si>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</si>
  <si>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</si>
  <si>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</si>
  <si>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</si>
  <si>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</si>
  <si>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</si>
  <si>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</si>
  <si>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</si>
  <si>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</si>
  <si>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</si>
  <si>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</si>
  <si>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</si>
  <si>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</si>
  <si>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</si>
  <si>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</si>
  <si>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</si>
  <si>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</si>
  <si>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</si>
  <si>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</si>
  <si>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</si>
  <si>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</si>
  <si>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</si>
  <si>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</si>
  <si>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</si>
  <si>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</si>
  <si>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</si>
  <si>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</si>
  <si>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</si>
  <si>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</si>
  <si>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</si>
  <si>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</si>
  <si>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</si>
  <si>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</si>
  <si>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</si>
  <si>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</si>
  <si>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</si>
  <si>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</si>
  <si>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</si>
  <si>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</si>
  <si>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</si>
  <si>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</si>
  <si>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</si>
  <si>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</si>
  <si>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</si>
  <si>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</si>
  <si>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</si>
  <si>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</si>
  <si>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</si>
  <si>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</si>
  <si>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</si>
  <si>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</si>
  <si>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</si>
  <si>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</si>
  <si>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</si>
  <si>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</si>
  <si>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</si>
  <si>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</si>
  <si>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</si>
  <si>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</si>
  <si>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</si>
  <si>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</si>
  <si>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</si>
  <si>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</si>
  <si>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</si>
  <si>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</si>
  <si>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</si>
  <si>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</si>
  <si>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</si>
  <si>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</si>
  <si>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</si>
  <si>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</si>
  <si>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</si>
  <si>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</si>
  <si>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</si>
  <si>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</si>
  <si>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</si>
  <si>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</si>
  <si>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</si>
  <si>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</si>
  <si>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</si>
  <si>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</si>
  <si>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</si>
  <si>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</si>
  <si>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</si>
  <si>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</si>
  <si>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</si>
  <si>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</si>
  <si>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</si>
  <si>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</si>
  <si>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</si>
  <si>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</si>
  <si>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</si>
  <si>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</si>
  <si>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</si>
  <si>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</si>
  <si>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</si>
  <si>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</si>
  <si>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</si>
  <si>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</si>
  <si>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</si>
  <si>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</si>
  <si>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</si>
  <si>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</si>
  <si>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</si>
  <si>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</si>
  <si>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</si>
  <si>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</si>
  <si>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</si>
  <si>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</si>
  <si>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</si>
  <si>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</si>
  <si>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</si>
  <si>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</si>
  <si>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</si>
  <si>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</si>
  <si>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</si>
  <si>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</si>
  <si>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</si>
  <si>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</si>
  <si>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</si>
  <si>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</si>
  <si>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</si>
  <si>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</si>
  <si>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</si>
  <si>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</si>
  <si>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</si>
  <si>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</si>
  <si>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</si>
  <si>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</si>
  <si>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</si>
  <si>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</si>
  <si>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</si>
  <si>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</si>
  <si>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</si>
  <si>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</si>
  <si>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</si>
  <si>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</si>
  <si>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</si>
  <si>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</si>
  <si>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</si>
  <si>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</si>
  <si>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</si>
  <si>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</si>
  <si>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</si>
  <si>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</si>
  <si>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</si>
  <si>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</si>
  <si>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</si>
  <si>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</si>
  <si>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</si>
  <si>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</si>
  <si>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</si>
  <si>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</si>
  <si>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</si>
  <si>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</si>
  <si>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</si>
  <si>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</si>
  <si>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</si>
  <si>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</si>
  <si>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</si>
  <si>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</si>
  <si>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</si>
  <si>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</si>
  <si>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</si>
  <si>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</si>
  <si>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</si>
  <si>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</si>
  <si>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</si>
  <si>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</si>
  <si>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</si>
  <si>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</si>
  <si>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</si>
  <si>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</si>
  <si>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</si>
  <si>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</si>
  <si>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</si>
  <si>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</si>
  <si>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</si>
  <si>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</si>
  <si>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</si>
  <si>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</si>
  <si>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</si>
  <si>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</si>
  <si>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</si>
  <si>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</si>
  <si>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</si>
  <si>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</si>
  <si>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</si>
  <si>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</si>
  <si>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</si>
  <si>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</si>
  <si>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</si>
  <si>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</si>
  <si>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</si>
  <si>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</si>
  <si>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</si>
  <si>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</si>
  <si>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</si>
  <si>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</si>
  <si>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</si>
  <si>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</si>
  <si>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</si>
  <si>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</si>
  <si>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</si>
  <si>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</si>
  <si>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</si>
  <si>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</si>
  <si>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</si>
  <si>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</si>
  <si>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</si>
  <si>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</si>
  <si>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</si>
  <si>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</si>
  <si>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</si>
  <si>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</si>
  <si>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</si>
  <si>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</si>
  <si>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</si>
  <si>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</si>
  <si>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</si>
  <si>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</si>
  <si>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</si>
  <si>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</si>
  <si>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</si>
  <si>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</si>
  <si>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</si>
  <si>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</si>
  <si>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</si>
  <si>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</si>
  <si>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</si>
  <si>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</si>
  <si>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</si>
  <si>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</si>
  <si>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</si>
  <si>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</si>
  <si>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</si>
  <si>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</si>
  <si>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</si>
  <si>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</si>
  <si>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</si>
  <si>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</si>
  <si>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</si>
  <si>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</si>
  <si>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</si>
  <si>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</si>
  <si>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</si>
  <si>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</si>
  <si>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</si>
  <si>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</si>
  <si>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</si>
  <si>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</si>
  <si>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</si>
  <si>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</si>
  <si>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</si>
  <si>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</si>
  <si>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</si>
  <si>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</si>
  <si>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</si>
  <si>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</si>
  <si>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</si>
  <si>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</si>
  <si>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</si>
  <si>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</si>
  <si>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</si>
  <si>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</si>
  <si>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</si>
  <si>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</si>
  <si>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</si>
  <si>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</si>
  <si>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</si>
  <si>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</si>
  <si>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</si>
  <si>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</si>
  <si>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</si>
  <si>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</si>
  <si>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</si>
  <si>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</si>
  <si>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</si>
  <si>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</si>
  <si>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</si>
  <si>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</si>
  <si>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</si>
  <si>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</si>
  <si>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</si>
  <si>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</si>
  <si>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</si>
  <si>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</si>
  <si>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</si>
  <si>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</si>
  <si>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</si>
  <si>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</si>
  <si>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</si>
  <si>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</si>
  <si>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</si>
  <si>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</si>
  <si>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</si>
  <si>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</si>
  <si>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</si>
  <si>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</si>
  <si>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</si>
  <si>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</si>
  <si>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</si>
  <si>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</si>
  <si>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</si>
  <si>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</si>
  <si>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</si>
  <si>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</si>
  <si>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</si>
  <si>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</si>
  <si>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</si>
  <si>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</si>
  <si>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</si>
  <si>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</si>
  <si>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</si>
  <si>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</si>
  <si>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</si>
  <si>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</si>
  <si>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</si>
  <si>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</si>
  <si>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</si>
  <si>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</si>
  <si>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</si>
  <si>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</si>
  <si>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</si>
  <si>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</si>
  <si>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</si>
  <si>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</si>
  <si>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</si>
  <si>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</si>
  <si>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</si>
  <si>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</si>
  <si>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</si>
  <si>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</si>
  <si>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</si>
  <si>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</si>
  <si>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</si>
  <si>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</si>
  <si>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</si>
  <si>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</si>
  <si>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</si>
  <si>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</si>
  <si>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</si>
  <si>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</si>
  <si>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</si>
  <si>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</si>
  <si>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</si>
  <si>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</si>
  <si>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</si>
  <si>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</si>
  <si>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</si>
  <si>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</si>
  <si>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</si>
  <si>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</si>
  <si>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</si>
  <si>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</si>
  <si>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</si>
  <si>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</si>
  <si>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</si>
  <si>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</si>
  <si>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</si>
  <si>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</si>
  <si>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</si>
  <si>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</si>
  <si>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</si>
  <si>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</si>
  <si>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</si>
  <si>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</si>
  <si>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</si>
  <si>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</si>
  <si>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</si>
  <si>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</si>
  <si>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</si>
  <si>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</si>
  <si>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</si>
  <si>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</si>
  <si>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</si>
  <si>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</si>
  <si>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</si>
  <si>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</si>
  <si>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</si>
  <si>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</si>
  <si>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</si>
  <si>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</si>
  <si>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</si>
  <si>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</si>
  <si>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</si>
  <si>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</si>
  <si>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</si>
  <si>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</si>
  <si>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</si>
  <si>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</si>
  <si>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</si>
  <si>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</si>
  <si>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</si>
  <si>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</si>
  <si>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</si>
  <si>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</si>
  <si>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</si>
  <si>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</si>
  <si>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</si>
  <si>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</si>
  <si>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</si>
  <si>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</si>
  <si>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</si>
  <si>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</si>
  <si>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</si>
  <si>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</si>
  <si>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</si>
  <si>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</si>
  <si>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</si>
  <si>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</si>
  <si>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</si>
  <si>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</si>
  <si>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</si>
  <si>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</si>
  <si>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</si>
  <si>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</si>
  <si>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</si>
  <si>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</si>
  <si>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</si>
  <si>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</si>
  <si>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</si>
  <si>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</si>
  <si>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</si>
  <si>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</si>
  <si>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</si>
  <si>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</si>
  <si>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</si>
  <si>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</si>
  <si>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</si>
  <si>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</si>
  <si>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</si>
  <si>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</si>
  <si>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</si>
  <si>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</si>
  <si>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</si>
  <si>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</si>
  <si>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</si>
  <si>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</si>
  <si>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</si>
  <si>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</si>
  <si>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</si>
  <si>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</si>
  <si>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</si>
  <si>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</si>
  <si>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</si>
  <si>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</si>
  <si>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</si>
  <si>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</si>
  <si>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</si>
  <si>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</si>
  <si>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</si>
  <si>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</si>
  <si>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</si>
  <si>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</si>
  <si>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</si>
  <si>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</si>
  <si>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</si>
  <si>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</si>
  <si>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</si>
  <si>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</si>
  <si>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</si>
  <si>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</si>
  <si>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</si>
  <si>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</si>
  <si>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</si>
  <si>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</si>
  <si>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</si>
  <si>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</si>
  <si>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</si>
  <si>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</si>
  <si>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</si>
  <si>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</si>
  <si>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</si>
  <si>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</si>
  <si>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</si>
  <si>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</si>
  <si>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</si>
  <si>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</si>
  <si>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</si>
  <si>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</si>
  <si>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</si>
  <si>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</si>
  <si>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</si>
  <si>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</si>
  <si>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</si>
  <si>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</si>
  <si>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</si>
  <si>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</si>
  <si>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</si>
  <si>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</si>
  <si>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</si>
  <si>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</si>
  <si>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</si>
  <si>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</si>
  <si>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</si>
  <si>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</si>
  <si>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</si>
  <si>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</si>
  <si>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</si>
  <si>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</si>
  <si>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</si>
  <si>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</si>
  <si>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</si>
  <si>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</si>
  <si>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</si>
  <si>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</si>
  <si>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</si>
  <si>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</si>
  <si>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</si>
  <si>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</si>
  <si>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</si>
  <si>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</si>
  <si>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</si>
  <si>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</si>
  <si>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</si>
  <si>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</si>
  <si>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</si>
  <si>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</si>
  <si>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</si>
  <si>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</si>
  <si>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</si>
  <si>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</si>
  <si>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</si>
  <si>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</si>
  <si>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</si>
  <si>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</si>
  <si>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</si>
  <si>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</si>
  <si>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</si>
  <si>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</si>
  <si>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</si>
  <si>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</si>
  <si>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</si>
  <si>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</si>
  <si>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</si>
  <si>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</si>
  <si>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</si>
  <si>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</si>
  <si>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</si>
  <si>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</si>
  <si>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</si>
  <si>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</si>
  <si>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</si>
  <si>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</si>
  <si>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</si>
  <si>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</si>
  <si>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</si>
  <si>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</si>
  <si>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</si>
  <si>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</si>
  <si>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</si>
  <si>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</si>
  <si>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</si>
  <si>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</si>
  <si>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</si>
  <si>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</si>
  <si>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</si>
  <si>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</si>
  <si>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</si>
  <si>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</si>
  <si>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</si>
  <si>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</si>
  <si>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</si>
  <si>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</si>
  <si>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</si>
  <si>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</si>
  <si>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</si>
  <si>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</si>
  <si>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</si>
  <si>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</si>
  <si>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</si>
  <si>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</si>
  <si>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</si>
  <si>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</si>
  <si>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</si>
  <si>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</si>
  <si>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</si>
  <si>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</si>
  <si>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</si>
  <si>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</si>
  <si>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</si>
  <si>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</si>
  <si>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</si>
  <si>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</si>
  <si>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</si>
  <si>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</si>
  <si>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</si>
  <si>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</si>
  <si>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</si>
  <si>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</si>
  <si>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</si>
  <si>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</si>
  <si>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</si>
  <si>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</si>
  <si>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</si>
  <si>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</si>
  <si>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</si>
  <si>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</si>
  <si>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</si>
  <si>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</si>
  <si>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</si>
  <si>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</si>
  <si>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</si>
  <si>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</si>
  <si>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</si>
  <si>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</si>
  <si>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</si>
  <si>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</si>
  <si>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</si>
  <si>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</si>
  <si>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</si>
  <si>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</si>
  <si>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</si>
  <si>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</si>
  <si>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</si>
  <si>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</si>
  <si>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</si>
  <si>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</si>
  <si>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</si>
  <si>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</si>
  <si>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</si>
  <si>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</si>
  <si>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</si>
  <si>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</si>
  <si>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</si>
  <si>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</si>
  <si>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</si>
  <si>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</si>
  <si>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</si>
  <si>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</si>
  <si>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</si>
  <si>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</si>
  <si>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</si>
  <si>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</si>
  <si>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</si>
  <si>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</si>
  <si>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</si>
  <si>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</si>
  <si>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</si>
  <si>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</si>
  <si>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</si>
  <si>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</si>
  <si>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</si>
  <si>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</si>
  <si>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</si>
  <si>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</si>
  <si>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</si>
  <si>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</si>
  <si>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</si>
  <si>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</si>
  <si>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</si>
  <si>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</si>
  <si>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</si>
  <si>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</si>
  <si>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</si>
  <si>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</si>
  <si>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</si>
  <si>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</si>
  <si>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</si>
  <si>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</si>
  <si>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</si>
  <si>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</si>
  <si>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</si>
  <si>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</si>
  <si>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</si>
  <si>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</si>
  <si>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</si>
  <si>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</si>
  <si>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</si>
  <si>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</si>
  <si>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</si>
  <si>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</si>
  <si>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</si>
  <si>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</si>
  <si>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</si>
  <si>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</si>
  <si>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</si>
  <si>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</si>
  <si>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</si>
  <si>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</si>
  <si>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</si>
  <si>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</si>
  <si>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</si>
  <si>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</si>
  <si>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</si>
  <si>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</si>
  <si>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</si>
  <si>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</si>
  <si>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</si>
  <si>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</si>
  <si>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</si>
  <si>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</si>
  <si>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</si>
  <si>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</si>
  <si>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</si>
  <si>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</si>
  <si>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</si>
  <si>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</si>
  <si>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</si>
  <si>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</si>
  <si>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</si>
  <si>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</si>
  <si>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</si>
  <si>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</si>
  <si>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</si>
  <si>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</si>
  <si>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</si>
  <si>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</si>
  <si>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</si>
  <si>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</si>
  <si>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</si>
  <si>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</si>
  <si>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</si>
  <si>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</si>
  <si>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</si>
  <si>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</si>
  <si>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</si>
  <si>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</si>
  <si>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</si>
  <si>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</si>
  <si>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</si>
  <si>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</si>
  <si>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</si>
  <si>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</si>
  <si>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</si>
  <si>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</si>
  <si>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</si>
  <si>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</si>
  <si>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</si>
  <si>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</si>
  <si>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</si>
  <si>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</si>
  <si>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</si>
  <si>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</si>
  <si>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</si>
  <si>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</si>
  <si>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</si>
  <si>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</si>
  <si>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</si>
  <si>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</si>
  <si>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</si>
  <si>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</si>
  <si>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</si>
  <si>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</si>
  <si>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</si>
  <si>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</si>
  <si>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</si>
  <si>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</si>
  <si>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</si>
  <si>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</si>
  <si>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</si>
  <si>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</si>
  <si>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</si>
  <si>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</si>
  <si>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</si>
  <si>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</si>
  <si>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</si>
  <si>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</si>
  <si>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</si>
  <si>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</si>
  <si>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</si>
  <si>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</si>
  <si>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</si>
  <si>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</si>
  <si>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</si>
  <si>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</si>
  <si>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</si>
  <si>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</si>
  <si>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</si>
  <si>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</si>
  <si>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</si>
  <si>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</si>
  <si>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</si>
  <si>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</si>
  <si>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</si>
  <si>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</si>
  <si>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</si>
  <si>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</si>
  <si>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</si>
  <si>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</si>
  <si>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</si>
  <si>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</si>
  <si>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</si>
  <si>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</si>
  <si>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</si>
  <si>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</si>
  <si>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</si>
  <si>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</si>
  <si>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</si>
  <si>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</si>
  <si>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</si>
  <si>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</si>
  <si>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</si>
  <si>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</si>
  <si>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</si>
  <si>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</si>
  <si>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</si>
  <si>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</si>
  <si>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</si>
  <si>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</si>
  <si>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</si>
  <si>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</si>
  <si>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</si>
  <si>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</si>
  <si>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</si>
  <si>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</si>
  <si>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</si>
  <si>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</si>
  <si>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</si>
  <si>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</si>
  <si>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</si>
  <si>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</si>
  <si>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</si>
  <si>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</si>
  <si>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</si>
  <si>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</si>
  <si>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</si>
  <si>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</si>
  <si>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</si>
  <si>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</si>
  <si>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</si>
  <si>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</si>
  <si>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</si>
  <si>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</si>
  <si>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</si>
  <si>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</si>
  <si>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</si>
  <si>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</si>
  <si>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</si>
  <si>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</si>
  <si>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</si>
  <si>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</si>
  <si>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</si>
  <si>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</si>
  <si>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</si>
  <si>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</si>
  <si>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</si>
  <si>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</si>
  <si>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</si>
  <si>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</si>
  <si>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</si>
  <si>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</si>
  <si>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</si>
  <si>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</si>
  <si>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</si>
  <si>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</si>
  <si>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</si>
  <si>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</si>
  <si>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</si>
  <si>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</si>
  <si>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</si>
  <si>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</si>
  <si>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</si>
  <si>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</si>
  <si>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</si>
  <si>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</si>
  <si>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</si>
  <si>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</si>
  <si>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</si>
  <si>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</si>
  <si>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</si>
  <si>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</si>
  <si>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</si>
  <si>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</si>
  <si>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</si>
  <si>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</si>
  <si>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</si>
  <si>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</si>
  <si>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</si>
  <si>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</si>
  <si>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</si>
  <si>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</si>
  <si>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</si>
  <si>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</si>
  <si>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</si>
  <si>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</si>
  <si>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</si>
  <si>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</si>
  <si>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</si>
  <si>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</si>
  <si>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</si>
  <si>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</si>
  <si>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</si>
  <si>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</si>
  <si>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</si>
  <si>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</si>
  <si>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</si>
  <si>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</si>
  <si>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</si>
  <si>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</si>
  <si>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</si>
  <si>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</si>
  <si>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</si>
  <si>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</si>
  <si>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</si>
  <si>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</si>
  <si>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</si>
  <si>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</si>
  <si>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</si>
  <si>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</si>
  <si>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</si>
  <si>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</si>
  <si>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</si>
  <si>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</si>
  <si>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</si>
  <si>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</si>
  <si>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</si>
  <si>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</si>
  <si>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</si>
  <si>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</si>
  <si>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</si>
  <si>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</si>
  <si>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</si>
  <si>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</si>
  <si>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</si>
  <si>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</si>
  <si>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</si>
  <si>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</si>
  <si>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</si>
  <si>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</si>
  <si>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</si>
  <si>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</si>
  <si>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</si>
  <si>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</si>
  <si>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</si>
  <si>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</si>
  <si>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</si>
  <si>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</si>
  <si>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</si>
  <si>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</si>
  <si>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</si>
  <si>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</si>
  <si>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</si>
  <si>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</si>
  <si>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</si>
  <si>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</si>
  <si>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</si>
  <si>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</si>
  <si>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</si>
  <si>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</si>
  <si>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</si>
  <si>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</si>
  <si>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</si>
  <si>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</si>
  <si>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</si>
  <si>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</si>
  <si>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</si>
  <si>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</si>
  <si>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</si>
  <si>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</si>
  <si>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</si>
  <si>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</si>
  <si>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</si>
  <si>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</si>
  <si>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</si>
  <si>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</si>
  <si>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</si>
  <si>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</si>
  <si>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</si>
  <si>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</si>
  <si>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</si>
  <si>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</si>
  <si>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</si>
  <si>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</si>
  <si>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</si>
  <si>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</si>
  <si>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</si>
  <si>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</si>
  <si>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</si>
  <si>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</si>
  <si>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</si>
  <si>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</si>
  <si>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</si>
  <si>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</si>
  <si>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</si>
  <si>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</si>
  <si>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</si>
  <si>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</si>
  <si>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</si>
  <si>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</si>
  <si>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</si>
  <si>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</si>
  <si>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</si>
  <si>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</si>
  <si>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</si>
  <si>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</si>
  <si>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</si>
  <si>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</si>
  <si>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</si>
  <si>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</si>
  <si>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</si>
  <si>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</si>
  <si>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</si>
  <si>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</si>
  <si>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</si>
  <si>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</si>
  <si>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</si>
  <si>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</si>
  <si>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</si>
  <si>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</si>
  <si>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</si>
  <si>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</si>
  <si>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</si>
  <si>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</si>
  <si>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</si>
  <si>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</si>
  <si>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</si>
  <si>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</si>
  <si>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</si>
  <si>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</si>
  <si>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</si>
  <si>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</si>
  <si>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</si>
  <si>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</si>
  <si>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</si>
  <si>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</si>
  <si>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</si>
  <si>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</si>
  <si>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</si>
  <si>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</si>
  <si>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</si>
  <si>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</si>
  <si>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</si>
  <si>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</si>
  <si>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</si>
  <si>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</si>
  <si>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</si>
  <si>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</si>
  <si>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</si>
  <si>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</si>
  <si>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</si>
  <si>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</si>
  <si>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</si>
  <si>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</si>
  <si>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</si>
  <si>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</si>
  <si>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</si>
  <si>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</si>
  <si>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</si>
  <si>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</si>
  <si>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</si>
  <si>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</si>
  <si>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</si>
  <si>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</si>
  <si>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</si>
  <si>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</si>
  <si>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</si>
  <si>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</si>
  <si>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</si>
  <si>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</si>
  <si>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</si>
  <si>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</si>
  <si>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</si>
  <si>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</si>
  <si>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</si>
  <si>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</si>
  <si>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</si>
  <si>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</si>
  <si>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</si>
  <si>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</si>
  <si>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</si>
  <si>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</si>
  <si>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</si>
  <si>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</si>
  <si>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</si>
  <si>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</si>
  <si>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</si>
  <si>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</si>
  <si>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</si>
  <si>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</si>
  <si>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</si>
  <si>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</si>
  <si>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</si>
  <si>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</si>
  <si>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</si>
  <si>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</si>
  <si>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</si>
  <si>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</si>
  <si>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</si>
  <si>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</si>
  <si>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</si>
  <si>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</si>
  <si>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</si>
  <si>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</si>
  <si>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</si>
  <si>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</si>
  <si>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</si>
  <si>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</si>
  <si>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</si>
  <si>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</si>
  <si>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</si>
  <si>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</si>
  <si>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</si>
  <si>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</si>
  <si>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</si>
  <si>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</si>
  <si>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</si>
  <si>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</si>
  <si>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</si>
  <si>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</si>
  <si>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</si>
  <si>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</si>
  <si>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</si>
  <si>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</si>
  <si>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</si>
  <si>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</si>
  <si>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</si>
  <si>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</si>
  <si>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</si>
  <si>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</si>
  <si>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</si>
  <si>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</si>
  <si>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</si>
  <si>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</si>
  <si>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</si>
  <si>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</si>
  <si>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</si>
  <si>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</si>
  <si>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</si>
  <si>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</si>
  <si>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</si>
  <si>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</si>
  <si>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</si>
  <si>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</si>
  <si>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</si>
  <si>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</si>
  <si>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</si>
  <si>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</si>
  <si>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</si>
  <si>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</si>
  <si>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</si>
  <si>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</si>
  <si>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</si>
  <si>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</si>
  <si>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</si>
  <si>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</si>
  <si>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</si>
  <si>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</si>
  <si>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</si>
  <si>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</si>
  <si>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</si>
  <si>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</si>
  <si>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</si>
  <si>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</si>
  <si>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</si>
  <si>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</si>
  <si>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</si>
  <si>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</si>
  <si>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</si>
  <si>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</si>
  <si>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</si>
  <si>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</si>
  <si>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</si>
  <si>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</si>
  <si>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</si>
  <si>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</si>
  <si>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</si>
  <si>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</si>
  <si>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</si>
  <si>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</si>
  <si>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</si>
  <si>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</si>
  <si>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</si>
  <si>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</si>
  <si>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</si>
  <si>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</si>
  <si>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</si>
  <si>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</si>
  <si>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</si>
  <si>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</si>
  <si>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</si>
  <si>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</si>
  <si>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</si>
  <si>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</si>
  <si>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</si>
  <si>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</si>
  <si>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</si>
  <si>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</si>
  <si>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</si>
  <si>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</si>
  <si>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</si>
  <si>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</si>
  <si>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</si>
  <si>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</si>
  <si>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</si>
  <si>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</si>
  <si>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</si>
  <si>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</si>
  <si>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</si>
  <si>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</si>
  <si>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</si>
  <si>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</si>
  <si>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</si>
  <si>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</si>
  <si>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</si>
  <si>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</si>
  <si>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</si>
  <si>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</si>
  <si>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</si>
  <si>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</si>
  <si>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</si>
  <si>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</si>
  <si>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</si>
  <si>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</si>
  <si>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</si>
  <si>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</si>
  <si>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</si>
  <si>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</si>
  <si>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</si>
  <si>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</si>
  <si>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</si>
  <si>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</si>
  <si>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</si>
  <si>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</si>
  <si>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</si>
  <si>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</si>
  <si>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</si>
  <si>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</si>
  <si>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</si>
  <si>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</si>
  <si>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</si>
  <si>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</si>
  <si>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</si>
  <si>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</si>
  <si>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</si>
  <si>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</si>
  <si>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</si>
  <si>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</si>
  <si>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</si>
  <si>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</si>
  <si>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</si>
  <si>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</si>
  <si>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</si>
  <si>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</si>
  <si>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</si>
  <si>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</si>
  <si>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</si>
  <si>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</si>
  <si>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</si>
  <si>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</si>
  <si>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</si>
  <si>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</si>
  <si>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</si>
  <si>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</si>
  <si>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</si>
  <si>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</si>
  <si>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</si>
  <si>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</si>
  <si>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</si>
  <si>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</si>
  <si>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</si>
  <si>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</si>
  <si>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</si>
  <si>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</si>
  <si>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</si>
  <si>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</si>
  <si>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</si>
  <si>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</si>
  <si>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</si>
  <si>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</si>
  <si>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</si>
  <si>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</si>
  <si>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</si>
  <si>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</si>
  <si>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</si>
  <si>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</si>
  <si>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</si>
  <si>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</si>
  <si>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</si>
  <si>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</si>
  <si>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</si>
  <si>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</si>
  <si>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</si>
  <si>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</si>
  <si>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</si>
  <si>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</si>
  <si>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</si>
  <si>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</si>
  <si>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</si>
  <si>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</si>
  <si>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</si>
  <si>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</si>
  <si>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</si>
  <si>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</si>
  <si>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</si>
  <si>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</si>
  <si>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</si>
  <si>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</si>
  <si>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</si>
  <si>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</si>
  <si>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</si>
  <si>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</si>
  <si>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</si>
  <si>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</si>
  <si>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</si>
  <si>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</si>
  <si>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</si>
  <si>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</si>
  <si>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</si>
  <si>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</si>
  <si>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</si>
  <si>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</si>
  <si>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</si>
  <si>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</si>
  <si>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</si>
  <si>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</si>
  <si>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</si>
  <si>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</si>
  <si>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</si>
  <si>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</si>
  <si>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</si>
  <si>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</si>
  <si>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</si>
  <si>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</si>
  <si>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</si>
  <si>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</si>
  <si>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</si>
  <si>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</si>
  <si>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</si>
  <si>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</si>
  <si>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</si>
  <si>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</si>
  <si>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</si>
  <si>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</si>
  <si>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</si>
  <si>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</si>
  <si>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</si>
  <si>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</si>
  <si>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</si>
  <si>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</si>
  <si>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</si>
  <si>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</si>
  <si>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</si>
  <si>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</si>
  <si>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</si>
  <si>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</si>
  <si>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</si>
  <si>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</si>
  <si>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</si>
  <si>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</si>
  <si>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</si>
  <si>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</si>
  <si>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</si>
  <si>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</si>
  <si>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</si>
  <si>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</si>
  <si>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</si>
  <si>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</si>
  <si>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</si>
  <si>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</si>
  <si>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</si>
  <si>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</si>
  <si>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</si>
  <si>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</si>
  <si>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</si>
  <si>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</si>
  <si>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</si>
  <si>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</si>
  <si>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</si>
  <si>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</si>
  <si>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</si>
  <si>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</si>
  <si>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</si>
  <si>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</si>
  <si>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</si>
  <si>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</si>
  <si>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</si>
  <si>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</si>
  <si>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</si>
  <si>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</si>
  <si>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</si>
  <si>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</si>
  <si>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</si>
  <si>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</si>
  <si>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</si>
  <si>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</si>
  <si>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</si>
  <si>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</si>
  <si>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</si>
  <si>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</si>
  <si>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</si>
  <si>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</si>
  <si>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</si>
  <si>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</si>
  <si>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</si>
  <si>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</si>
  <si>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</si>
  <si>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</si>
  <si>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</si>
  <si>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</si>
  <si>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</si>
  <si>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</si>
  <si>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</si>
  <si>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</si>
  <si>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</si>
  <si>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</si>
  <si>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</si>
  <si>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</si>
  <si>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</si>
  <si>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</si>
  <si>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</si>
  <si>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</si>
  <si>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</si>
  <si>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</si>
  <si>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</si>
  <si>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</si>
  <si>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</si>
  <si>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</si>
  <si>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</si>
  <si>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</si>
  <si>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</si>
  <si>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</si>
  <si>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</si>
  <si>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</si>
  <si>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</si>
  <si>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</si>
  <si>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</si>
  <si>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</si>
  <si>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</si>
  <si>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</si>
  <si>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</si>
  <si>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</si>
  <si>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</si>
  <si>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</si>
  <si>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</si>
  <si>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</si>
  <si>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</si>
  <si>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</si>
  <si>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</si>
  <si>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</si>
  <si>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</si>
  <si>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</si>
  <si>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</si>
  <si>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</si>
  <si>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</si>
  <si>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</si>
  <si>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</si>
  <si>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</si>
  <si>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</si>
  <si>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</si>
  <si>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</si>
  <si>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</si>
  <si>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</si>
  <si>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</si>
  <si>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</si>
  <si>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</si>
  <si>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</si>
  <si>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</si>
  <si>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</si>
  <si>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</si>
  <si>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</si>
  <si>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</si>
  <si>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</si>
  <si>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</si>
  <si>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</si>
  <si>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</si>
  <si>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</si>
  <si>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</si>
  <si>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</si>
  <si>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</si>
  <si>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</si>
  <si>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</si>
  <si>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</si>
  <si>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</si>
  <si>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</si>
  <si>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</si>
  <si>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</si>
  <si>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</si>
  <si>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</si>
  <si>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</si>
  <si>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</si>
  <si>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</si>
  <si>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</si>
  <si>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</si>
  <si>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</si>
  <si>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</si>
  <si>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</si>
  <si>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</si>
  <si>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</si>
  <si>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</si>
  <si>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</si>
  <si>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</si>
  <si>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</si>
  <si>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</si>
  <si>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</si>
  <si>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</si>
  <si>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</si>
  <si>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</si>
  <si>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</si>
  <si>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</si>
  <si>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</si>
  <si>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</si>
  <si>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</si>
  <si>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</si>
  <si>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</si>
  <si>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</si>
  <si>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</si>
  <si>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</si>
  <si>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</si>
  <si>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</si>
  <si>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</si>
  <si>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</si>
  <si>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</si>
  <si>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</si>
  <si>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</si>
  <si>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</si>
  <si>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</si>
  <si>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</si>
  <si>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</si>
  <si>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</si>
  <si>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</si>
  <si>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</si>
  <si>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</si>
  <si>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</si>
  <si>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</si>
  <si>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</si>
  <si>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</si>
  <si>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</si>
  <si>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</si>
  <si>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</si>
  <si>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</si>
  <si>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</si>
  <si>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</si>
  <si>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</si>
  <si>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</si>
  <si>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</si>
  <si>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</si>
  <si>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</si>
  <si>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</si>
  <si>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</si>
  <si>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</si>
  <si>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</si>
  <si>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</si>
  <si>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</si>
  <si>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</si>
  <si>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</si>
  <si>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</si>
  <si>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</si>
  <si>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</si>
  <si>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</si>
  <si>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</si>
  <si>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</si>
  <si>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</si>
  <si>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</si>
  <si>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</si>
  <si>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</si>
  <si>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</si>
  <si>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</si>
  <si>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</si>
  <si>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</si>
  <si>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</si>
  <si>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</si>
  <si>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</si>
  <si>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</si>
  <si>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</si>
  <si>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</si>
  <si>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</si>
  <si>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</si>
  <si>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</si>
  <si>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</si>
  <si>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</si>
  <si>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</si>
  <si>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</si>
  <si>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</si>
  <si>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</si>
  <si>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</si>
  <si>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</si>
  <si>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</si>
  <si>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</si>
  <si>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</si>
  <si>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</si>
  <si>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</si>
  <si>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</si>
  <si>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</si>
  <si>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</si>
  <si>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</si>
  <si>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</si>
  <si>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</si>
  <si>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</si>
  <si>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</si>
  <si>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</si>
  <si>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</si>
  <si>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</si>
  <si>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</si>
  <si>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</si>
  <si>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</si>
  <si>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</si>
  <si>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</si>
  <si>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</si>
  <si>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</si>
  <si>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</si>
  <si>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</si>
  <si>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</si>
  <si>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</si>
  <si>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</si>
  <si>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</si>
  <si>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</si>
  <si>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</si>
  <si>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</si>
  <si>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</si>
  <si>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</si>
  <si>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</si>
  <si>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</si>
  <si>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</si>
  <si>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</si>
  <si>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</si>
  <si>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</si>
  <si>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</si>
  <si>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</si>
  <si>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</si>
  <si>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</si>
  <si>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</si>
  <si>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</si>
  <si>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</si>
  <si>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</si>
  <si>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</si>
  <si>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</si>
  <si>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</si>
  <si>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</si>
  <si>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</si>
  <si>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</si>
  <si>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</si>
  <si>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</si>
  <si>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</si>
  <si>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</si>
  <si>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</si>
  <si>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</si>
  <si>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</si>
  <si>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</si>
  <si>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</si>
  <si>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</si>
  <si>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</si>
  <si>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</si>
  <si>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</si>
  <si>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</si>
  <si>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</si>
  <si>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</si>
  <si>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</si>
  <si>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</si>
  <si>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</si>
  <si>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</si>
  <si>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</si>
  <si>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</si>
  <si>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</si>
  <si>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</si>
  <si>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</si>
  <si>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</si>
  <si>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</si>
  <si>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</si>
  <si>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</si>
  <si>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</si>
  <si>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</si>
  <si>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</si>
  <si>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</si>
  <si>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</si>
  <si>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</si>
  <si>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</si>
  <si>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</si>
  <si>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</si>
  <si>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</si>
  <si>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</si>
  <si>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</si>
  <si>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</si>
  <si>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</si>
  <si>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</si>
  <si>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</si>
  <si>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</si>
  <si>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</si>
  <si>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</si>
  <si>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</si>
  <si>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</si>
  <si>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</si>
  <si>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</si>
  <si>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</si>
  <si>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</si>
  <si>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</si>
  <si>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</si>
  <si>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</si>
  <si>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</si>
  <si>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</si>
  <si>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</si>
  <si>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</si>
  <si>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</si>
  <si>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</si>
  <si>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</si>
  <si>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</si>
  <si>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</si>
  <si>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</si>
  <si>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</si>
  <si>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</si>
  <si>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</si>
  <si>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</si>
  <si>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</si>
  <si>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</si>
  <si>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</si>
  <si>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</si>
  <si>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</si>
  <si>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</si>
  <si>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</si>
  <si>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</si>
  <si>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</si>
  <si>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</si>
  <si>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</si>
  <si>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</si>
  <si>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</si>
  <si>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</si>
  <si>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</si>
  <si>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</si>
  <si>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</si>
  <si>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</si>
  <si>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</si>
  <si>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</si>
  <si>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</si>
  <si>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</si>
  <si>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</si>
  <si>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</si>
  <si>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</si>
  <si>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</si>
  <si>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</si>
  <si>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</si>
  <si>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</si>
  <si>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</si>
  <si>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</si>
  <si>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</si>
  <si>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</si>
  <si>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</si>
  <si>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</si>
  <si>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</si>
  <si>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</si>
  <si>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</si>
  <si>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</si>
  <si>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</si>
  <si>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</si>
  <si>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</si>
  <si>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</si>
  <si>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</si>
  <si>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</si>
  <si>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</si>
  <si>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</si>
  <si>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</si>
  <si>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</si>
  <si>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</si>
  <si>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</si>
  <si>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</si>
  <si>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</si>
  <si>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</si>
  <si>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</si>
  <si>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</si>
  <si>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</si>
  <si>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</si>
  <si>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</si>
  <si>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</si>
  <si>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</si>
  <si>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</si>
  <si>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</si>
  <si>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</si>
  <si>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</si>
  <si>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</si>
  <si>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</si>
  <si>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</si>
  <si>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</si>
  <si>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</si>
  <si>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</si>
  <si>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</si>
  <si>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</si>
  <si>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</si>
  <si>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</si>
  <si>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</si>
  <si>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</si>
  <si>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</si>
  <si>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</si>
  <si>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</si>
  <si>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</si>
  <si>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</si>
  <si>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</si>
  <si>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</si>
  <si>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</si>
  <si>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</si>
  <si>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</si>
  <si>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</si>
  <si>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</si>
  <si>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</si>
  <si>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</si>
  <si>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</si>
  <si>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</si>
  <si>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</si>
  <si>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</si>
  <si>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</si>
  <si>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</si>
  <si>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</si>
  <si>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</si>
  <si>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</si>
  <si>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</si>
  <si>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</si>
  <si>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</si>
  <si>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</si>
  <si>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</si>
  <si>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</si>
  <si>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</si>
  <si>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</si>
  <si>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</si>
  <si>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</si>
  <si>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</si>
  <si>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</si>
  <si>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</si>
  <si>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</si>
  <si>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</si>
  <si>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</si>
  <si>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</si>
  <si>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</si>
  <si>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</si>
  <si>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</si>
  <si>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</si>
  <si>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</si>
  <si>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</si>
  <si>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</si>
  <si>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</si>
  <si>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</si>
  <si>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</si>
  <si>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</si>
  <si>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</si>
  <si>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</si>
  <si>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</si>
  <si>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</si>
  <si>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</si>
  <si>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</si>
  <si>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</si>
  <si>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</si>
  <si>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</si>
  <si>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</si>
  <si>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</si>
  <si>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</si>
  <si>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</si>
  <si>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</si>
  <si>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</si>
  <si>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</si>
  <si>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</si>
  <si>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</si>
  <si>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</si>
  <si>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</si>
  <si>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</si>
  <si>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</si>
  <si>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</si>
  <si>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</si>
  <si>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</si>
  <si>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</si>
  <si>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</si>
  <si>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</si>
  <si>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</si>
  <si>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</si>
  <si>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</si>
  <si>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</si>
  <si>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</si>
  <si>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</si>
  <si>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</si>
  <si>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</si>
  <si>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</si>
  <si>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</si>
  <si>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</si>
  <si>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</si>
  <si>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</si>
  <si>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</si>
  <si>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</si>
  <si>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</si>
  <si>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</si>
  <si>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</si>
  <si>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</si>
  <si>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</si>
  <si>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</si>
  <si>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</si>
  <si>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</si>
  <si>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</si>
  <si>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</si>
  <si>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</si>
  <si>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</si>
  <si>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</si>
  <si>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</si>
  <si>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</si>
  <si>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</si>
  <si>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</si>
  <si>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</si>
  <si>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</si>
  <si>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</si>
  <si>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</si>
  <si>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</si>
  <si>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</si>
  <si>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</si>
  <si>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</si>
  <si>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</si>
  <si>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</si>
  <si>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</si>
  <si>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</si>
  <si>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</si>
  <si>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</si>
  <si>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</si>
  <si>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</si>
  <si>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</si>
  <si>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</si>
  <si>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</si>
  <si>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</si>
  <si>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</si>
  <si>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</si>
  <si>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</si>
  <si>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</si>
  <si>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</si>
  <si>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</si>
  <si>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</si>
  <si>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</si>
  <si>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</si>
  <si>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</si>
  <si>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</si>
  <si>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</si>
  <si>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</si>
  <si>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</si>
  <si>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</si>
  <si>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</si>
  <si>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</si>
  <si>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</si>
  <si>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</si>
  <si>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</si>
  <si>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</si>
  <si>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</si>
  <si>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</si>
  <si>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</si>
  <si>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</si>
  <si>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</si>
  <si>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</si>
  <si>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</si>
  <si>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</si>
  <si>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</si>
  <si>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</si>
  <si>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</si>
  <si>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</si>
  <si>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</si>
  <si>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</si>
  <si>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</si>
  <si>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</si>
  <si>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</si>
  <si>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</si>
  <si>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</si>
  <si>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</si>
  <si>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</si>
  <si>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</si>
  <si>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</si>
  <si>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</si>
  <si>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</si>
  <si>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</si>
  <si>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</si>
  <si>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</si>
  <si>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</si>
  <si>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</si>
  <si>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</si>
  <si>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</si>
  <si>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</si>
  <si>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</si>
  <si>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</si>
  <si>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</si>
  <si>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</si>
  <si>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</si>
  <si>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</si>
  <si>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</si>
  <si>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</si>
  <si>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</si>
  <si>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</si>
  <si>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</si>
  <si>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</si>
  <si>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</si>
  <si>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</si>
  <si>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</si>
  <si>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</si>
  <si>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</si>
  <si>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</si>
  <si>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</si>
  <si>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</si>
  <si>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</si>
  <si>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</si>
  <si>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</si>
  <si>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</si>
  <si>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</si>
  <si>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</si>
  <si>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</si>
  <si>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</si>
  <si>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</si>
  <si>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</si>
  <si>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</si>
  <si>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</si>
  <si>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</si>
  <si>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</si>
  <si>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</si>
  <si>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</si>
  <si>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</si>
  <si>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</si>
  <si>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</si>
  <si>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</si>
  <si>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</si>
  <si>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</si>
  <si>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</si>
  <si>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</si>
  <si>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</si>
  <si>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</si>
  <si>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</si>
  <si>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</si>
  <si>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</si>
  <si>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</si>
  <si>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</si>
  <si>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</si>
  <si>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</si>
  <si>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</si>
  <si>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</si>
  <si>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</si>
  <si>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</si>
  <si>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</si>
  <si>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</si>
  <si>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</si>
  <si>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</si>
  <si>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</si>
  <si>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</si>
  <si>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</si>
  <si>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</si>
  <si>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</si>
  <si>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</si>
  <si>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</si>
  <si>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</si>
  <si>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</si>
  <si>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</si>
  <si>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</si>
  <si>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</si>
  <si>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</si>
  <si>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</si>
  <si>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</si>
  <si>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</si>
  <si>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</si>
  <si>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</si>
  <si>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</si>
  <si>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</si>
  <si>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</si>
  <si>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</si>
  <si>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</si>
  <si>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</si>
  <si>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</si>
  <si>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</si>
  <si>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</si>
  <si>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</si>
  <si>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</si>
  <si>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</si>
  <si>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</si>
  <si>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</si>
  <si>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</si>
  <si>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</si>
  <si>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</si>
  <si>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</si>
  <si>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</si>
  <si>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</si>
  <si>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</si>
  <si>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</si>
  <si>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</si>
  <si>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</si>
  <si>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</si>
  <si>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</si>
  <si>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</si>
  <si>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</si>
  <si>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</si>
  <si>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</si>
  <si>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</si>
  <si>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</si>
  <si>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</si>
  <si>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</si>
  <si>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</si>
  <si>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</si>
  <si>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</si>
  <si>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</si>
  <si>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</si>
  <si>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</si>
  <si>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</si>
  <si>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</si>
  <si>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</si>
  <si>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</si>
  <si>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</si>
  <si>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</si>
  <si>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</si>
  <si>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</si>
  <si>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</si>
  <si>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</si>
  <si>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</si>
  <si>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</si>
  <si>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</si>
  <si>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</si>
  <si>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</si>
  <si>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</si>
  <si>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</si>
  <si>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</si>
  <si>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</si>
  <si>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</si>
  <si>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</si>
  <si>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</si>
  <si>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</si>
  <si>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</si>
  <si>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</si>
  <si>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</si>
  <si>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</si>
  <si>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</si>
  <si>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</si>
  <si>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</si>
  <si>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</si>
  <si>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</si>
  <si>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</si>
  <si>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</si>
  <si>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</si>
  <si>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</si>
  <si>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</si>
  <si>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</si>
  <si>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</si>
  <si>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</si>
  <si>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</si>
  <si>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</si>
  <si>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</si>
  <si>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</si>
  <si>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</si>
  <si>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</si>
  <si>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</si>
  <si>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</si>
  <si>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</si>
  <si>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</si>
  <si>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</si>
  <si>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</si>
  <si>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</si>
  <si>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</si>
  <si>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</si>
  <si>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</si>
  <si>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</si>
  <si>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</si>
  <si>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</si>
  <si>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</si>
  <si>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</si>
  <si>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</si>
  <si>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</si>
  <si>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</si>
  <si>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</si>
  <si>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</si>
  <si>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</si>
  <si>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</si>
  <si>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</si>
  <si>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</si>
  <si>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</si>
  <si>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</si>
  <si>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</si>
  <si>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</si>
  <si>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</si>
  <si>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</si>
  <si>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</si>
  <si>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</si>
  <si>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</si>
  <si>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</si>
  <si>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</si>
  <si>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</si>
  <si>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</si>
  <si>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</si>
  <si>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</si>
  <si>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</si>
  <si>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</si>
  <si>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</si>
  <si>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</si>
  <si>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</si>
  <si>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</si>
  <si>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</si>
  <si>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</si>
  <si>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</si>
  <si>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</si>
  <si>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</si>
  <si>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</si>
  <si>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</si>
  <si>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</si>
  <si>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</si>
  <si>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</si>
  <si>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</si>
  <si>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</si>
  <si>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</si>
  <si>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</si>
  <si>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</si>
  <si>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</si>
  <si>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</si>
  <si>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</si>
  <si>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</si>
  <si>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</si>
  <si>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</si>
  <si>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</si>
  <si>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</si>
  <si>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</si>
  <si>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</si>
  <si>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</si>
  <si>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</si>
  <si>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</si>
  <si>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</si>
  <si>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</si>
  <si>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</si>
  <si>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</si>
  <si>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</si>
  <si>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</si>
  <si>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</si>
  <si>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</si>
  <si>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</si>
  <si>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</si>
  <si>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</si>
  <si>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</si>
  <si>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</si>
  <si>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</si>
  <si>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</si>
  <si>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</si>
  <si>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</si>
  <si>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</si>
  <si>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</si>
  <si>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</si>
  <si>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</si>
  <si>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</si>
  <si>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</si>
  <si>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</si>
  <si>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</si>
  <si>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</si>
  <si>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</si>
  <si>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</si>
  <si>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</si>
  <si>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</si>
  <si>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</si>
  <si>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</si>
  <si>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</si>
  <si>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</si>
  <si>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</si>
  <si>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</si>
  <si>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</si>
  <si>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</si>
  <si>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</si>
  <si>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</si>
  <si>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</si>
  <si>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</si>
  <si>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</si>
  <si>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</si>
  <si>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</si>
  <si>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</si>
  <si>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</si>
  <si>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</si>
  <si>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</si>
  <si>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</si>
  <si>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</si>
  <si>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</si>
  <si>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</si>
  <si>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</si>
  <si>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</si>
  <si>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</si>
  <si>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</si>
  <si>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</si>
  <si>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</si>
  <si>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</si>
  <si>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</si>
  <si>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</si>
  <si>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</si>
  <si>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</si>
  <si>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</si>
  <si>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</si>
  <si>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</si>
  <si>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</si>
  <si>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</si>
  <si>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</si>
  <si>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</si>
  <si>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</si>
  <si>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</si>
  <si>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</si>
  <si>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</si>
  <si>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</si>
  <si>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</si>
  <si>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</si>
  <si>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</si>
  <si>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</si>
  <si>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</si>
  <si>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</si>
  <si>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</si>
  <si>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</si>
  <si>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</si>
  <si>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</si>
  <si>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</si>
  <si>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</si>
  <si>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</si>
  <si>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</si>
  <si>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</si>
  <si>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</si>
  <si>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</si>
  <si>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</si>
  <si>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</si>
  <si>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</si>
  <si>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</si>
  <si>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</si>
  <si>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</si>
  <si>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</si>
  <si>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</si>
  <si>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</si>
  <si>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</si>
  <si>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</si>
  <si>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</si>
  <si>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</si>
  <si>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</si>
  <si>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</si>
  <si>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</si>
  <si>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</si>
  <si>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</si>
  <si>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</si>
  <si>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</si>
  <si>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</si>
  <si>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</si>
  <si>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</si>
  <si>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</si>
  <si>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</si>
  <si>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</si>
  <si>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</si>
  <si>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</si>
  <si>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</si>
  <si>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</si>
  <si>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</si>
  <si>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</si>
  <si>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</si>
  <si>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</si>
  <si>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</si>
  <si>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</si>
  <si>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</si>
  <si>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</si>
  <si>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</si>
  <si>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</si>
  <si>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</si>
  <si>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</si>
  <si>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</si>
  <si>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</si>
  <si>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</si>
  <si>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</si>
  <si>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</si>
  <si>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</si>
  <si>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</si>
  <si>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</si>
  <si>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</si>
  <si>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</si>
  <si>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</si>
  <si>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</si>
  <si>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</si>
  <si>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</si>
  <si>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</si>
  <si>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</si>
  <si>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</si>
  <si>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</si>
  <si>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</si>
  <si>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</si>
  <si>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</si>
  <si>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</si>
  <si>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</si>
  <si>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</si>
  <si>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</si>
  <si>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</si>
  <si>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</si>
  <si>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</si>
  <si>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</si>
  <si>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</si>
  <si>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</si>
  <si>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</si>
  <si>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</si>
  <si>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</si>
  <si>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</si>
  <si>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</si>
  <si>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</si>
  <si>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</si>
  <si>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</si>
  <si>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</si>
  <si>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</si>
  <si>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</si>
  <si>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</si>
  <si>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</si>
  <si>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</si>
  <si>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</si>
  <si>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</si>
  <si>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</si>
  <si>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</si>
  <si>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</si>
  <si>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</si>
  <si>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</si>
  <si>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</si>
  <si>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</si>
  <si>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</si>
  <si>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</si>
  <si>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</si>
  <si>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</si>
  <si>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</si>
  <si>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</si>
  <si>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</si>
  <si>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</si>
  <si>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</si>
  <si>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</si>
  <si>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</si>
  <si>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</si>
  <si>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</si>
  <si>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</si>
  <si>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</si>
  <si>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</si>
  <si>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</si>
  <si>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</si>
  <si>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</si>
  <si>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</si>
  <si>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</si>
  <si>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</si>
  <si>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</si>
  <si>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</si>
  <si>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</si>
  <si>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</si>
  <si>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</si>
  <si>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</si>
  <si>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</si>
  <si>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</si>
  <si>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</si>
  <si>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</si>
  <si>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</si>
  <si>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</si>
  <si>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</si>
  <si>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</si>
  <si>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</si>
  <si>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</si>
  <si>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</si>
  <si>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</si>
  <si>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</si>
  <si>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</si>
  <si>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</si>
  <si>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</si>
  <si>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</si>
  <si>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</si>
  <si>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</si>
  <si>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</si>
  <si>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</si>
  <si>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</si>
  <si>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</si>
  <si>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</si>
  <si>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</si>
  <si>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</si>
  <si>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</si>
  <si>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</si>
  <si>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</si>
  <si>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</si>
  <si>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</si>
  <si>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</si>
  <si>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</si>
  <si>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</si>
  <si>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</si>
  <si>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</si>
  <si>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</si>
  <si>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</si>
  <si>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</si>
  <si>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</si>
  <si>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</si>
  <si>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</si>
  <si>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</si>
  <si>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</si>
  <si>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</si>
  <si>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</si>
  <si>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</si>
  <si>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</si>
  <si>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</si>
  <si>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</si>
  <si>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</si>
  <si>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</si>
  <si>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</si>
  <si>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</si>
  <si>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</si>
  <si>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</si>
  <si>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</si>
  <si>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</si>
  <si>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</si>
  <si>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</si>
  <si>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</si>
  <si>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</si>
  <si>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</si>
  <si>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</si>
  <si>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</si>
  <si>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</si>
  <si>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</si>
  <si>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</si>
  <si>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</si>
  <si>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</si>
  <si>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</si>
  <si>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</si>
  <si>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</si>
  <si>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</si>
  <si>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</si>
  <si>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</si>
  <si>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</si>
  <si>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</si>
  <si>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</si>
  <si>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</si>
  <si>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</si>
  <si>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</si>
  <si>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</si>
  <si>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</si>
  <si>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</si>
  <si>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</si>
  <si>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</si>
  <si>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</si>
  <si>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</si>
  <si>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</si>
  <si>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</si>
  <si>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</si>
  <si>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</si>
  <si>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</si>
  <si>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</si>
  <si>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</si>
  <si>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</si>
  <si>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</si>
  <si>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</si>
  <si>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</si>
  <si>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</si>
  <si>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</si>
  <si>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</si>
  <si>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</si>
  <si>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</si>
  <si>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</si>
  <si>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</si>
  <si>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</si>
  <si>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</si>
  <si>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</si>
  <si>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</si>
  <si>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</si>
  <si>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</si>
  <si>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</si>
  <si>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</si>
  <si>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</si>
  <si>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</si>
  <si>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</si>
  <si>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</si>
  <si>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</si>
  <si>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</si>
  <si>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</si>
  <si>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</si>
  <si>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</si>
  <si>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</si>
  <si>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</si>
  <si>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</si>
  <si>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</si>
  <si>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</si>
  <si>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</si>
  <si>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</si>
  <si>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</si>
  <si>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</si>
  <si>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</si>
  <si>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</si>
  <si>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</si>
  <si>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</si>
  <si>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</si>
  <si>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</si>
  <si>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</si>
  <si>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</si>
  <si>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</si>
  <si>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</si>
  <si>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</si>
  <si>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</si>
  <si>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</si>
  <si>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</si>
  <si>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</si>
  <si>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</si>
  <si>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</si>
  <si>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</si>
  <si>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</si>
  <si>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</si>
  <si>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</si>
  <si>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</si>
  <si>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</si>
  <si>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</si>
  <si>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</si>
  <si>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</si>
  <si>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</si>
  <si>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</si>
  <si>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</si>
  <si>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</si>
  <si>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</si>
  <si>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</si>
  <si>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</si>
  <si>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</si>
  <si>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</si>
  <si>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</si>
  <si>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</si>
  <si>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</si>
  <si>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</si>
  <si>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</si>
  <si>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</si>
  <si>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</si>
  <si>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</si>
  <si>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</si>
  <si>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</si>
  <si>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</si>
  <si>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</si>
  <si>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</si>
  <si>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</si>
  <si>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</si>
  <si>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</si>
  <si>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</si>
  <si>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</si>
  <si>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</si>
  <si>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</si>
  <si>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</si>
  <si>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</si>
  <si>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</si>
  <si>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</si>
  <si>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</si>
  <si>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</si>
  <si>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</si>
  <si>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</si>
  <si>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</si>
  <si>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</si>
  <si>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</si>
  <si>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</si>
  <si>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</si>
  <si>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</si>
  <si>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</si>
  <si>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</si>
  <si>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</si>
  <si>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</si>
  <si>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</si>
  <si>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</si>
  <si>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</si>
  <si>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</si>
  <si>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</si>
  <si>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</si>
  <si>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</si>
  <si>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</si>
  <si>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</si>
  <si>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</si>
  <si>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</si>
  <si>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</si>
  <si>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</si>
  <si>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</si>
  <si>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</si>
  <si>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</si>
  <si>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</si>
  <si>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</si>
  <si>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</si>
  <si>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</si>
  <si>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</si>
  <si>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</si>
  <si>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</si>
  <si>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</si>
  <si>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</si>
  <si>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</si>
  <si>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</si>
  <si>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</si>
  <si>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</si>
  <si>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</si>
  <si>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</si>
  <si>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</si>
  <si>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</si>
  <si>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</si>
  <si>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</si>
  <si>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</si>
  <si>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</si>
  <si>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</si>
  <si>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</si>
  <si>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</si>
  <si>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</si>
  <si>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</si>
  <si>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</si>
  <si>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</si>
  <si>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</si>
  <si>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</si>
  <si>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</si>
  <si>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</si>
  <si>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</si>
  <si>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</si>
  <si>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</si>
  <si>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</si>
  <si>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</si>
  <si>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</si>
  <si>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</si>
  <si>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</si>
  <si>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</si>
  <si>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</si>
  <si>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</si>
  <si>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</si>
  <si>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</si>
  <si>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</si>
  <si>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</si>
  <si>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</si>
  <si>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</si>
  <si>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</si>
  <si>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</si>
  <si>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</si>
  <si>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</si>
  <si>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</si>
  <si>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</si>
  <si>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</si>
  <si>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</si>
  <si>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</si>
  <si>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</si>
  <si>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</si>
  <si>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</si>
  <si>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</si>
  <si>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</si>
  <si>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</si>
  <si>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</si>
  <si>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</si>
  <si>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</si>
  <si>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</si>
  <si>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</si>
  <si>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</si>
  <si>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</si>
  <si>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</si>
  <si>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</si>
  <si>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</si>
  <si>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</si>
  <si>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</si>
  <si>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</si>
  <si>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</si>
  <si>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</si>
  <si>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</si>
  <si>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</si>
  <si>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</si>
  <si>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</si>
  <si>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</si>
  <si>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</si>
  <si>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</si>
  <si>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</si>
  <si>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</si>
  <si>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</si>
  <si>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</si>
  <si>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</si>
  <si>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</si>
  <si>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</si>
  <si>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</si>
  <si>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</si>
  <si>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</si>
  <si>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</si>
  <si>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</si>
  <si>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</si>
  <si>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</si>
  <si>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</si>
  <si>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</si>
  <si>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</si>
  <si>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</si>
  <si>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</si>
  <si>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</si>
  <si>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</si>
  <si>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</si>
  <si>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</si>
  <si>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</si>
  <si>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</si>
  <si>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</si>
  <si>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</si>
  <si>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</si>
  <si>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</si>
  <si>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</si>
  <si>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</si>
  <si>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</si>
  <si>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</si>
  <si>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</si>
  <si>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</si>
  <si>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</si>
  <si>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</si>
  <si>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</si>
  <si>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</si>
  <si>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</si>
  <si>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</si>
  <si>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</si>
  <si>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</si>
  <si>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</si>
  <si>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</si>
  <si>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</si>
  <si>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</si>
  <si>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</si>
  <si>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</si>
  <si>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</si>
  <si>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</si>
  <si>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</si>
  <si>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</si>
  <si>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</si>
  <si>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</si>
  <si>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</si>
  <si>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</si>
  <si>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</si>
  <si>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</si>
  <si>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</si>
  <si>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</si>
  <si>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</si>
  <si>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</si>
  <si>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</si>
  <si>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</si>
  <si>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</si>
  <si>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</si>
  <si>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</si>
  <si>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</si>
  <si>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</si>
  <si>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</si>
  <si>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</si>
  <si>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</si>
  <si>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</si>
  <si>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</si>
  <si>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</si>
  <si>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</si>
  <si>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</si>
  <si>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</si>
  <si>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</si>
  <si>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</si>
  <si>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</si>
  <si>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</si>
  <si>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</si>
  <si>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</si>
  <si>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</si>
  <si>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</si>
  <si>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</si>
  <si>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</si>
  <si>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</si>
  <si>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</si>
  <si>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</si>
  <si>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</si>
  <si>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</si>
  <si>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</si>
  <si>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</si>
  <si>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</si>
  <si>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</si>
  <si>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</si>
  <si>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</si>
  <si>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</si>
  <si>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</si>
  <si>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</si>
  <si>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</si>
  <si>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</si>
  <si>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</si>
  <si>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</si>
  <si>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</si>
  <si>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</si>
  <si>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</si>
  <si>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</si>
  <si>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</si>
  <si>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</si>
  <si>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</si>
  <si>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</si>
  <si>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</si>
  <si>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</si>
  <si>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</si>
  <si>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</si>
  <si>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</si>
  <si>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</si>
  <si>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</si>
  <si>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</si>
  <si>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</si>
  <si>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</si>
  <si>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</si>
  <si>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</si>
  <si>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</si>
  <si>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</si>
  <si>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</si>
  <si>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</si>
  <si>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</si>
  <si>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</si>
  <si>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</si>
  <si>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</si>
  <si>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</si>
  <si>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</si>
  <si>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</si>
  <si>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</si>
  <si>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</si>
  <si>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</si>
  <si>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</si>
  <si>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</si>
  <si>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</si>
  <si>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</si>
  <si>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</si>
  <si>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</si>
  <si>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</si>
  <si>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</si>
  <si>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</si>
  <si>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</si>
  <si>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</si>
  <si>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</si>
  <si>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</si>
  <si>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</si>
  <si>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</si>
  <si>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</si>
  <si>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</si>
  <si>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</si>
  <si>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</si>
  <si>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</si>
  <si>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</si>
  <si>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</si>
  <si>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</si>
  <si>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</si>
  <si>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</si>
  <si>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</si>
  <si>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</si>
  <si>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</si>
  <si>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</si>
  <si>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</si>
  <si>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</si>
  <si>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</si>
  <si>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</si>
  <si>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</si>
  <si>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</si>
  <si>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</si>
  <si>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</si>
  <si>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</si>
  <si>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</si>
  <si>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</si>
  <si>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</si>
  <si>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</si>
  <si>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</si>
  <si>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</si>
  <si>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</si>
  <si>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</si>
  <si>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</si>
  <si>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</si>
  <si>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</si>
  <si>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</si>
  <si>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</si>
  <si>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</si>
  <si>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</si>
  <si>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</si>
  <si>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</si>
  <si>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</si>
  <si>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</si>
  <si>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</si>
  <si>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</si>
  <si>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</si>
  <si>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</si>
  <si>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</si>
  <si>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</si>
  <si>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</si>
  <si>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</si>
  <si>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</si>
  <si>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</si>
  <si>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</si>
  <si>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</si>
  <si>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</si>
  <si>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</si>
  <si>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</si>
  <si>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</si>
  <si>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</si>
  <si>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</si>
  <si>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</si>
  <si>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</si>
  <si>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</si>
  <si>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</si>
  <si>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</si>
  <si>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</si>
  <si>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</si>
  <si>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</si>
  <si>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</si>
  <si>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</si>
  <si>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</si>
  <si>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</si>
  <si>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</si>
  <si>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</si>
  <si>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</si>
  <si>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</si>
  <si>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</si>
  <si>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</si>
  <si>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</si>
  <si>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</si>
  <si>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</si>
  <si>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</si>
  <si>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</si>
  <si>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</si>
  <si>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</si>
  <si>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</si>
  <si>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</si>
  <si>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</si>
  <si>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</si>
  <si>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</si>
  <si>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</si>
  <si>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</si>
  <si>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</si>
  <si>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</si>
  <si>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</si>
  <si>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</si>
  <si>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</si>
  <si>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</si>
  <si>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</si>
  <si>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</si>
  <si>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</si>
  <si>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</si>
  <si>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</si>
  <si>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</si>
  <si>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</si>
  <si>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</si>
  <si>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</si>
  <si>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</si>
  <si>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</si>
  <si>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</si>
  <si>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</si>
  <si>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</si>
  <si>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</si>
  <si>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</si>
  <si>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</si>
  <si>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</si>
  <si>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</si>
  <si>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</si>
  <si>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</si>
  <si>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</si>
  <si>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</si>
  <si>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</si>
  <si>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</si>
  <si>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</si>
  <si>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</si>
  <si>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</si>
  <si>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</si>
  <si>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</si>
  <si>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</si>
  <si>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</si>
  <si>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</si>
  <si>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</si>
  <si>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</si>
  <si>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</si>
  <si>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</si>
  <si>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</si>
  <si>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</si>
  <si>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</si>
  <si>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</si>
  <si>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</si>
  <si>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</si>
  <si>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</si>
  <si>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</si>
  <si>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</si>
  <si>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</si>
  <si>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</si>
  <si>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</si>
  <si>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</si>
  <si>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</si>
  <si>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</si>
  <si>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</si>
  <si>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</si>
  <si>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</si>
  <si>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</si>
  <si>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</si>
  <si>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</si>
  <si>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</si>
  <si>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</si>
  <si>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</si>
  <si>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</si>
  <si>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</si>
  <si>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</si>
  <si>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</si>
  <si>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</si>
  <si>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</si>
  <si>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</si>
  <si>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</si>
  <si>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</si>
  <si>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</si>
  <si>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</si>
  <si>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</si>
  <si>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</si>
  <si>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</si>
  <si>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</si>
  <si>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</si>
  <si>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</si>
  <si>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</si>
  <si>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</si>
  <si>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</si>
  <si>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</si>
  <si>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</si>
  <si>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</si>
  <si>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</si>
  <si>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</si>
  <si>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</si>
  <si>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</si>
  <si>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</si>
  <si>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</si>
  <si>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</si>
  <si>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</si>
  <si>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</si>
  <si>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</si>
  <si>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</si>
  <si>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</si>
  <si>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</si>
  <si>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</si>
  <si>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</si>
  <si>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</si>
  <si>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</si>
  <si>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</si>
  <si>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</si>
  <si>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</si>
  <si>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</si>
  <si>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</si>
  <si>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</si>
  <si>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</si>
  <si>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</si>
  <si>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</si>
  <si>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</si>
  <si>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</si>
  <si>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</si>
  <si>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</si>
  <si>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</si>
  <si>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</si>
  <si>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</si>
  <si>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</si>
  <si>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</si>
  <si>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</si>
  <si>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</si>
  <si>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</si>
  <si>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</si>
  <si>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</si>
  <si>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</si>
  <si>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</si>
  <si>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</si>
  <si>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</si>
  <si>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</si>
  <si>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</si>
  <si>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</si>
  <si>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</si>
  <si>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</si>
  <si>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</si>
  <si>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</si>
  <si>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</si>
  <si>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</si>
  <si>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</si>
  <si>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</si>
  <si>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</si>
  <si>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</si>
  <si>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</si>
  <si>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</si>
  <si>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</si>
  <si>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</si>
  <si>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</si>
  <si>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</si>
  <si>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</si>
  <si>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</si>
  <si>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</si>
  <si>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</si>
  <si>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</si>
  <si>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</si>
  <si>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</si>
  <si>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</si>
  <si>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</si>
  <si>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</si>
  <si>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</si>
  <si>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</si>
  <si>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</si>
  <si>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</si>
  <si>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</si>
  <si>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</si>
  <si>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</si>
  <si>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</si>
  <si>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</si>
  <si>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</si>
  <si>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</si>
  <si>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</si>
  <si>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</si>
  <si>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</si>
  <si>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</si>
  <si>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</si>
  <si>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</si>
  <si>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</si>
  <si>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</si>
  <si>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</si>
  <si>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</si>
  <si>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</si>
  <si>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</si>
  <si>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</si>
  <si>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</si>
  <si>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</si>
  <si>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</si>
  <si>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</si>
  <si>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</si>
  <si>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</si>
  <si>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</si>
  <si>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</si>
  <si>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</si>
  <si>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</si>
  <si>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</si>
  <si>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</si>
  <si>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</si>
  <si>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</si>
  <si>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</si>
  <si>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</si>
  <si>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</si>
  <si>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</si>
  <si>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</si>
  <si>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</si>
  <si>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</si>
  <si>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</si>
  <si>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</si>
  <si>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</si>
  <si>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</si>
  <si>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</si>
  <si>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</si>
  <si>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</si>
  <si>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</si>
  <si>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</si>
  <si>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</si>
  <si>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</si>
  <si>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</si>
  <si>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</si>
  <si>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</si>
  <si>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</si>
  <si>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</si>
  <si>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</si>
  <si>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</si>
  <si>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</si>
  <si>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</si>
  <si>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</si>
  <si>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</si>
  <si>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</si>
  <si>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</si>
  <si>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</si>
  <si>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</si>
  <si>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</si>
  <si>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</si>
  <si>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</si>
  <si>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</si>
  <si>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</si>
  <si>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</si>
  <si>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</si>
  <si>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</si>
  <si>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</si>
  <si>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</si>
  <si>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</si>
  <si>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</si>
  <si>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</si>
  <si>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</si>
  <si>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</si>
  <si>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</si>
  <si>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</si>
  <si>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</si>
  <si>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</si>
  <si>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</si>
  <si>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</si>
  <si>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</si>
  <si>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</si>
  <si>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</si>
  <si>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</si>
  <si>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</si>
  <si>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</si>
  <si>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</si>
  <si>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</si>
  <si>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</si>
  <si>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</si>
  <si>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</si>
  <si>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</si>
  <si>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</si>
  <si>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</si>
  <si>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</si>
  <si>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</si>
  <si>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</si>
  <si>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</si>
  <si>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</si>
  <si>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</si>
  <si>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</si>
  <si>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</si>
  <si>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</si>
  <si>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</si>
  <si>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</si>
  <si>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</si>
  <si>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</si>
  <si>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</si>
  <si>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</si>
  <si>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</si>
  <si>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</si>
  <si>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</si>
  <si>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</si>
  <si>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</si>
  <si>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</si>
  <si>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</si>
  <si>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</si>
  <si>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</si>
  <si>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</si>
  <si>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</si>
  <si>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</si>
  <si>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</si>
  <si>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</si>
  <si>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</si>
  <si>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</si>
  <si>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</si>
  <si>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</si>
  <si>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</si>
  <si>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</si>
  <si>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</si>
  <si>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</si>
  <si>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</si>
  <si>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</si>
  <si>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</si>
  <si>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</si>
  <si>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</si>
  <si>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</si>
  <si>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</si>
  <si>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</si>
  <si>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</si>
  <si>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</si>
  <si>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</si>
  <si>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</si>
  <si>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</si>
  <si>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</si>
  <si>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</si>
  <si>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</si>
  <si>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</si>
  <si>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</si>
  <si>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</si>
  <si>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</si>
  <si>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</si>
  <si>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</si>
  <si>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</si>
  <si>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</si>
  <si>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</si>
  <si>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</si>
  <si>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</si>
  <si>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</si>
  <si>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</si>
  <si>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</si>
  <si>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</si>
  <si>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</si>
  <si>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</si>
  <si>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</si>
  <si>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</si>
  <si>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</si>
  <si>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</si>
  <si>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</si>
  <si>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</si>
  <si>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</si>
  <si>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</si>
  <si>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</si>
  <si>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</si>
  <si>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</si>
  <si>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</si>
  <si>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</si>
  <si>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</si>
  <si>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</si>
  <si>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</si>
  <si>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</si>
  <si>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</si>
  <si>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</si>
  <si>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</si>
  <si>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</si>
  <si>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</si>
  <si>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</si>
  <si>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</si>
  <si>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</si>
  <si>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</si>
  <si>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</si>
  <si>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</si>
  <si>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</si>
  <si>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</si>
  <si>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</si>
  <si>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</si>
  <si>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</si>
  <si>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</si>
  <si>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</si>
  <si>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</si>
  <si>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</si>
  <si>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</si>
  <si>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</si>
  <si>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</si>
  <si>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</si>
  <si>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</si>
  <si>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</si>
  <si>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</si>
  <si>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</si>
  <si>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</si>
  <si>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</si>
  <si>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</si>
  <si>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</si>
  <si>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</si>
  <si>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</si>
  <si>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</si>
  <si>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</si>
  <si>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</si>
  <si>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</si>
  <si>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</si>
  <si>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</si>
  <si>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</si>
  <si>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</si>
  <si>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</si>
  <si>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</si>
  <si>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</si>
  <si>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</si>
  <si>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</si>
  <si>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</si>
  <si>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</si>
  <si>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</si>
  <si>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</si>
  <si>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</si>
  <si>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</si>
  <si>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</si>
  <si>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</si>
  <si>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</si>
  <si>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</si>
  <si>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</si>
  <si>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</si>
  <si>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</si>
  <si>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</si>
  <si>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</si>
  <si>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</si>
  <si>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</si>
  <si>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</si>
  <si>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</si>
  <si>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</si>
  <si>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</si>
  <si>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</si>
  <si>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</si>
  <si>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</si>
  <si>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</si>
  <si>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</si>
  <si>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</si>
  <si>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</si>
  <si>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</si>
  <si>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</si>
  <si>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</si>
  <si>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</si>
  <si>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</si>
  <si>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</si>
  <si>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</si>
  <si>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</si>
  <si>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</si>
  <si>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</si>
  <si>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</si>
  <si>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</si>
  <si>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</si>
  <si>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</si>
  <si>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</si>
  <si>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</si>
  <si>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</si>
  <si>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</si>
  <si>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</si>
  <si>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</si>
  <si>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</si>
  <si>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</si>
  <si>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</si>
  <si>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</si>
  <si>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</si>
  <si>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</si>
  <si>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</si>
  <si>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</si>
  <si>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</si>
  <si>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</si>
  <si>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</si>
  <si>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</si>
  <si>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</si>
  <si>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</si>
  <si>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</si>
  <si>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</si>
  <si>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</si>
  <si>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</si>
  <si>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</si>
  <si>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</si>
  <si>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</si>
  <si>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</si>
  <si>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</si>
  <si>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</si>
  <si>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</si>
  <si>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</si>
  <si>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</si>
  <si>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</si>
  <si>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</si>
  <si>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</si>
  <si>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</si>
  <si>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</si>
  <si>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</si>
  <si>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</si>
  <si>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</si>
  <si>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</si>
  <si>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</si>
  <si>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</si>
  <si>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</si>
  <si>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</si>
  <si>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</si>
  <si>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</si>
  <si>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</si>
  <si>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</si>
  <si>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</si>
  <si>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</si>
  <si>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</si>
  <si>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</si>
  <si>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</si>
  <si>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</si>
  <si>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</si>
  <si>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</si>
  <si>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</si>
  <si>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</si>
  <si>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</si>
  <si>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</si>
  <si>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</si>
  <si>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</si>
  <si>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</si>
  <si>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</si>
  <si>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</si>
  <si>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</si>
  <si>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</si>
  <si>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</si>
  <si>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</si>
  <si>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</si>
  <si>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</si>
  <si>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</si>
  <si>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</si>
  <si>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</si>
  <si>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</si>
  <si>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</si>
  <si>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</si>
  <si>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</si>
  <si>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</si>
  <si>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</si>
  <si>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</si>
  <si>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</si>
  <si>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</si>
  <si>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</si>
  <si>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</si>
  <si>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</si>
  <si>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</si>
  <si>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</si>
  <si>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</si>
  <si>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</si>
  <si>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</si>
  <si>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</si>
  <si>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</si>
  <si>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</si>
  <si>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</si>
  <si>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</si>
  <si>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</si>
  <si>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</si>
  <si>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</si>
  <si>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</si>
  <si>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</si>
  <si>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</si>
  <si>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</si>
  <si>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</si>
  <si>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</si>
  <si>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</si>
  <si>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</si>
  <si>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</si>
  <si>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</si>
  <si>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</si>
  <si>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</si>
  <si>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</si>
  <si>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</si>
  <si>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</si>
  <si>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</si>
  <si>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</si>
  <si>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</si>
  <si>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</si>
  <si>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</si>
  <si>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</si>
  <si>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</si>
  <si>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</si>
  <si>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</si>
  <si>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</si>
  <si>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</si>
  <si>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</si>
  <si>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</si>
  <si>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</si>
  <si>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</si>
  <si>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</si>
  <si>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</si>
  <si>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</si>
  <si>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</si>
  <si>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</si>
  <si>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</si>
  <si>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</si>
  <si>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</si>
  <si>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</si>
  <si>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</si>
  <si>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</si>
  <si>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</si>
  <si>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</si>
  <si>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</si>
  <si>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</si>
  <si>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</si>
  <si>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</si>
  <si>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</si>
  <si>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</si>
  <si>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</si>
  <si>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</si>
  <si>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</si>
  <si>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</si>
  <si>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</si>
  <si>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</si>
  <si>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</si>
  <si>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</si>
  <si>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</si>
  <si>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</si>
  <si>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</si>
  <si>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</si>
  <si>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</si>
  <si>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</si>
  <si>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</si>
  <si>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</si>
  <si>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</si>
  <si>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</si>
  <si>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</si>
  <si>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</si>
  <si>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</si>
  <si>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</si>
  <si>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</si>
  <si>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</si>
  <si>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</si>
  <si>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</si>
  <si>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</si>
  <si>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</si>
  <si>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</si>
  <si>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</si>
  <si>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</si>
  <si>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</si>
  <si>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</si>
  <si>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</si>
  <si>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</si>
  <si>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</si>
  <si>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</si>
  <si>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</si>
  <si>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</si>
  <si>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</si>
  <si>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</si>
  <si>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</si>
  <si>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</si>
  <si>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</si>
  <si>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</si>
  <si>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</si>
  <si>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</si>
  <si>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</si>
  <si>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</si>
  <si>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</si>
  <si>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</si>
  <si>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</si>
  <si>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</si>
  <si>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</si>
  <si>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</si>
  <si>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</si>
  <si>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</si>
  <si>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</si>
  <si>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</si>
  <si>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</si>
  <si>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</si>
  <si>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</si>
  <si>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</si>
  <si>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</si>
  <si>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</si>
  <si>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</si>
  <si>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</si>
  <si>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</si>
  <si>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</si>
  <si>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</si>
  <si>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</si>
  <si>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</si>
  <si>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</si>
  <si>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</si>
  <si>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</si>
  <si>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</si>
  <si>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</si>
  <si>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</si>
  <si>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</si>
  <si>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</si>
  <si>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</si>
  <si>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</si>
  <si>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</si>
  <si>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</si>
  <si>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</si>
  <si>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</si>
  <si>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</si>
  <si>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</si>
  <si>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</si>
  <si>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</si>
  <si>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</si>
  <si>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</si>
  <si>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</si>
  <si>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</si>
  <si>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</si>
  <si>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</si>
  <si>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</si>
  <si>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</si>
  <si>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</si>
  <si>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</si>
  <si>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</si>
  <si>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</si>
  <si>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</si>
  <si>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</si>
  <si>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</si>
  <si>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</si>
  <si>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</si>
  <si>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</si>
  <si>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</si>
  <si>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</si>
  <si>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</si>
  <si>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</si>
  <si>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</si>
  <si>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</si>
  <si>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</si>
  <si>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</si>
  <si>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</si>
  <si>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</si>
  <si>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</si>
  <si>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</si>
  <si>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</si>
  <si>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</si>
  <si>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</si>
  <si>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</si>
  <si>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</si>
  <si>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</si>
  <si>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</si>
  <si>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</si>
  <si>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</si>
  <si>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</si>
  <si>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</si>
  <si>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</si>
  <si>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</si>
  <si>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</si>
  <si>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</si>
  <si>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</si>
  <si>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</si>
  <si>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</si>
  <si>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</si>
  <si>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</si>
  <si>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</si>
  <si>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</si>
  <si>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</si>
  <si>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</si>
  <si>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</si>
  <si>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</si>
  <si>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</si>
  <si>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</si>
  <si>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</si>
  <si>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</si>
  <si>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</si>
  <si>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</si>
  <si>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</si>
  <si>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</si>
  <si>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</si>
  <si>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</si>
  <si>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</si>
  <si>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</si>
  <si>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</si>
  <si>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</si>
  <si>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</si>
  <si>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</si>
  <si>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</si>
  <si>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</si>
  <si>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</si>
  <si>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</si>
  <si>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</si>
  <si>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</si>
  <si>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</si>
  <si>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</si>
  <si>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</si>
  <si>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</si>
  <si>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</si>
  <si>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</si>
  <si>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</si>
  <si>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</si>
  <si>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</si>
  <si>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</si>
  <si>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</si>
  <si>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</si>
  <si>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</si>
  <si>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</si>
  <si>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</si>
  <si>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</si>
  <si>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</si>
  <si>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</si>
  <si>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</si>
  <si>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</si>
  <si>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</si>
  <si>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</si>
  <si>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</si>
  <si>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</si>
  <si>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</si>
  <si>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</si>
  <si>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</si>
  <si>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</si>
  <si>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</si>
  <si>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</si>
  <si>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</si>
  <si>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</si>
  <si>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</si>
  <si>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</si>
  <si>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</si>
  <si>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</si>
  <si>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</si>
  <si>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</si>
  <si>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</si>
  <si>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</si>
  <si>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</si>
  <si>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</si>
  <si>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</si>
  <si>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</si>
  <si>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</si>
  <si>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</si>
  <si>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</si>
  <si>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</si>
  <si>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</si>
  <si>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</si>
  <si>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</si>
  <si>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</si>
  <si>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</si>
  <si>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</si>
  <si>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</si>
  <si>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</si>
  <si>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</si>
  <si>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</si>
  <si>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</si>
  <si>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</si>
  <si>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</si>
  <si>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</si>
  <si>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</si>
  <si>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</si>
  <si>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</si>
  <si>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</si>
  <si>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</si>
  <si>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</si>
  <si>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</si>
  <si>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</si>
  <si>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</si>
  <si>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</si>
  <si>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</si>
  <si>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</si>
  <si>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</si>
  <si>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</si>
  <si>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</si>
  <si>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</si>
  <si>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</si>
  <si>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</si>
  <si>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</si>
  <si>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</si>
  <si>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</si>
  <si>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</si>
  <si>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</si>
  <si>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</si>
  <si>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</si>
  <si>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</si>
  <si>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</si>
  <si>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</si>
  <si>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</si>
  <si>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</si>
  <si>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</si>
  <si>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</si>
  <si>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</si>
  <si>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</si>
  <si>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</si>
  <si>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</si>
  <si>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</si>
  <si>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</si>
  <si>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</si>
  <si>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</si>
  <si>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</si>
  <si>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</si>
  <si>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</si>
  <si>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</si>
  <si>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</si>
  <si>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</si>
  <si>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</si>
  <si>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</si>
  <si>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</si>
  <si>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</si>
  <si>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</si>
  <si>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</si>
  <si>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</si>
  <si>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</si>
  <si>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</si>
  <si>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</si>
  <si>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</si>
  <si>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</si>
  <si>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</si>
  <si>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</si>
  <si>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</si>
  <si>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</si>
  <si>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</si>
  <si>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</si>
  <si>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</si>
  <si>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</si>
  <si>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</si>
  <si>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</si>
  <si>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</si>
  <si>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</si>
  <si>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</si>
  <si>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</si>
  <si>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</si>
  <si>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</si>
  <si>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</si>
  <si>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</si>
  <si>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</si>
  <si>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</si>
  <si>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</si>
  <si>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</si>
  <si>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</si>
  <si>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</si>
  <si>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</si>
  <si>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</si>
  <si>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</si>
  <si>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</si>
  <si>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</si>
  <si>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</si>
  <si>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</si>
  <si>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</si>
  <si>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</si>
  <si>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</si>
  <si>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</si>
  <si>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</si>
  <si>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</si>
  <si>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</si>
  <si>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</si>
  <si>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</si>
  <si>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</si>
  <si>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</si>
  <si>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</si>
  <si>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</si>
  <si>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</si>
  <si>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</si>
  <si>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</si>
  <si>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</si>
  <si>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</si>
  <si>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</si>
  <si>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</si>
  <si>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</si>
  <si>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</si>
  <si>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</si>
  <si>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</si>
  <si>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</si>
  <si>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</si>
  <si>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</si>
  <si>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</si>
  <si>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</si>
  <si>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</si>
  <si>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</si>
  <si>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</si>
  <si>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</si>
  <si>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</si>
  <si>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</si>
  <si>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</si>
  <si>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</si>
  <si>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</si>
  <si>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</si>
  <si>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</si>
  <si>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</si>
  <si>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</si>
  <si>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</si>
  <si>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</si>
  <si>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</si>
  <si>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</si>
  <si>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</si>
  <si>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</si>
  <si>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</si>
  <si>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</si>
  <si>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</si>
  <si>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</si>
  <si>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</si>
  <si>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</si>
  <si>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</si>
  <si>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</si>
  <si>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</si>
  <si>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</si>
  <si>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</si>
  <si>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</si>
  <si>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</si>
  <si>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</si>
  <si>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</si>
  <si>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</si>
  <si>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</si>
  <si>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</si>
  <si>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</si>
  <si>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</si>
  <si>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</si>
  <si>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</si>
  <si>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</si>
  <si>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</si>
  <si>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</si>
  <si>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</si>
  <si>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</si>
  <si>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</si>
  <si>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</si>
  <si>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</si>
  <si>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</si>
  <si>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</si>
  <si>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</si>
  <si>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</si>
  <si>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</si>
  <si>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</si>
  <si>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</si>
  <si>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</si>
  <si>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</si>
  <si>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</si>
  <si>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</si>
  <si>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</si>
  <si>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</si>
  <si>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</si>
  <si>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</si>
  <si>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</si>
  <si>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</si>
  <si>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</si>
  <si>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</si>
  <si>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</si>
  <si>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</si>
  <si>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</si>
  <si>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</si>
  <si>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</si>
  <si>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</si>
  <si>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</si>
  <si>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</si>
  <si>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</si>
  <si>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</si>
  <si>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</si>
  <si>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</si>
  <si>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</si>
  <si>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</si>
  <si>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</si>
  <si>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</si>
  <si>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</si>
  <si>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</si>
  <si>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</si>
  <si>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</si>
  <si>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</si>
  <si>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</si>
  <si>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</si>
  <si>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</si>
  <si>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</si>
  <si>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</si>
  <si>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</si>
  <si>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</si>
  <si>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</si>
  <si>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</si>
  <si>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</si>
  <si>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</si>
  <si>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</si>
  <si>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</si>
  <si>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</si>
  <si>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</si>
  <si>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</si>
  <si>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</si>
  <si>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</si>
  <si>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</si>
  <si>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</si>
  <si>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</si>
  <si>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</si>
  <si>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</si>
  <si>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</si>
  <si>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</si>
  <si>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</si>
  <si>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</si>
  <si>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</si>
  <si>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</si>
  <si>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</si>
  <si>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</si>
  <si>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</si>
  <si>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</si>
  <si>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</si>
  <si>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</si>
  <si>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</si>
  <si>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</si>
  <si>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</si>
  <si>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</si>
  <si>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</si>
  <si>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</si>
  <si>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</si>
  <si>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</si>
  <si>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</si>
  <si>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</si>
  <si>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</si>
  <si>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</si>
  <si>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</si>
  <si>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</si>
  <si>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</si>
  <si>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</si>
  <si>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</si>
  <si>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</si>
  <si>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</si>
  <si>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</si>
  <si>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</si>
  <si>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</si>
  <si>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</si>
  <si>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</si>
  <si>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</si>
  <si>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</si>
  <si>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</si>
  <si>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</si>
  <si>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</si>
  <si>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</si>
  <si>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</si>
  <si>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</si>
  <si>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</si>
  <si>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</si>
  <si>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</si>
  <si>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</si>
  <si>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</si>
  <si>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</si>
  <si>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</si>
  <si>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</si>
  <si>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</si>
  <si>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</si>
  <si>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</si>
  <si>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</si>
  <si>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</si>
  <si>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</si>
  <si>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</si>
  <si>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</si>
  <si>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</si>
  <si>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</si>
  <si>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</si>
  <si>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</si>
  <si>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</si>
  <si>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</si>
  <si>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</si>
  <si>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</si>
  <si>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</si>
  <si>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</si>
  <si>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</si>
  <si>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</si>
  <si>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</si>
  <si>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</si>
  <si>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</si>
  <si>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</si>
  <si>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</si>
  <si>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</si>
  <si>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</si>
  <si>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</si>
  <si>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</si>
  <si>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</si>
  <si>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</si>
  <si>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</si>
  <si>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</si>
  <si>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</si>
  <si>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</si>
  <si>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</si>
  <si>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</si>
  <si>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</si>
  <si>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</si>
  <si>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</si>
  <si>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</si>
  <si>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</si>
  <si>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</si>
  <si>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</si>
  <si>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</si>
  <si>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</si>
  <si>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</si>
  <si>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</si>
  <si>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</si>
  <si>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</si>
  <si>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</si>
  <si>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</si>
  <si>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</si>
  <si>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</si>
  <si>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</si>
  <si>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</si>
  <si>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</si>
  <si>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</si>
  <si>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</si>
  <si>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</si>
  <si>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</si>
  <si>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</si>
  <si>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</si>
  <si>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</si>
  <si>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</si>
  <si>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</si>
  <si>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</si>
  <si>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</si>
  <si>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</si>
  <si>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</si>
  <si>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</si>
  <si>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</si>
  <si>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</si>
  <si>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</si>
  <si>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</si>
  <si>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</si>
  <si>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</si>
  <si>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</si>
  <si>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</si>
  <si>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</si>
  <si>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</si>
  <si>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</si>
  <si>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</si>
  <si>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</si>
  <si>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</si>
  <si>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</si>
  <si>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</si>
  <si>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</si>
  <si>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</si>
  <si>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</si>
  <si>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</si>
  <si>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</si>
  <si>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</si>
  <si>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</si>
  <si>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</si>
  <si>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</si>
  <si>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</si>
  <si>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</si>
  <si>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</si>
  <si>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</si>
  <si>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</si>
  <si>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</si>
  <si>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</si>
  <si>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</si>
  <si>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</si>
  <si>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</si>
  <si>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</si>
  <si>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</si>
  <si>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</si>
  <si>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</si>
  <si>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</si>
  <si>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</si>
  <si>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</si>
  <si>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</si>
  <si>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</si>
  <si>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</si>
  <si>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</si>
  <si>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</si>
  <si>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</si>
  <si>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</si>
  <si>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</si>
  <si>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</si>
  <si>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</si>
  <si>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</si>
  <si>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</si>
  <si>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</si>
  <si>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</si>
  <si>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</si>
  <si>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</si>
  <si>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</si>
  <si>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</si>
  <si>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</si>
  <si>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</si>
  <si>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</si>
  <si>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</si>
  <si>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</si>
  <si>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</si>
  <si>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</si>
  <si>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</si>
  <si>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</si>
  <si>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</si>
  <si>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</si>
  <si>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</si>
  <si>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</si>
  <si>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</si>
  <si>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</si>
  <si>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</si>
  <si>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</si>
  <si>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</si>
  <si>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</si>
  <si>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</si>
  <si>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</si>
  <si>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</si>
  <si>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</si>
  <si>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</si>
  <si>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</si>
  <si>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</si>
  <si>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</si>
  <si>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</si>
  <si>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</si>
  <si>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</si>
  <si>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</si>
  <si>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</si>
  <si>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</si>
  <si>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</si>
  <si>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</si>
  <si>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</si>
  <si>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</si>
  <si>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</si>
  <si>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</si>
  <si>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</si>
  <si>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</si>
  <si>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</si>
  <si>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</si>
  <si>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</si>
  <si>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</si>
  <si>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</si>
  <si>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</si>
  <si>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</si>
  <si>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</si>
  <si>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</si>
  <si>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</si>
  <si>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</si>
  <si>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</si>
  <si>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</si>
  <si>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</si>
  <si>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</si>
  <si>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</si>
  <si>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</si>
  <si>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</si>
  <si>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</si>
  <si>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</si>
  <si>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</si>
  <si>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</si>
  <si>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</si>
  <si>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</si>
  <si>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</si>
  <si>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</si>
  <si>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</si>
  <si>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</si>
  <si>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</si>
  <si>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</si>
  <si>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</si>
  <si>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</si>
  <si>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</si>
  <si>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</si>
  <si>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</si>
  <si>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</si>
  <si>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</si>
  <si>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</si>
  <si>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</si>
  <si>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</si>
  <si>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</si>
  <si>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</si>
  <si>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</si>
  <si>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</si>
  <si>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</si>
  <si>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</si>
  <si>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</si>
  <si>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</si>
  <si>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</si>
  <si>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</si>
  <si>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</si>
  <si>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</si>
  <si>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</si>
  <si>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</si>
  <si>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</si>
  <si>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</si>
  <si>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</si>
  <si>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</si>
  <si>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</si>
  <si>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</si>
  <si>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</si>
  <si>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</si>
  <si>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</si>
  <si>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</si>
  <si>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</si>
  <si>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</si>
  <si>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</si>
  <si>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</si>
  <si>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</si>
  <si>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</si>
  <si>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</si>
  <si>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</si>
  <si>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</si>
  <si>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</si>
  <si>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</si>
  <si>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</si>
  <si>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</si>
  <si>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</si>
  <si>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</si>
  <si>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</si>
  <si>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</si>
  <si>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</si>
  <si>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</si>
  <si>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</si>
  <si>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</si>
  <si>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</si>
  <si>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</si>
  <si>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</si>
  <si>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</si>
  <si>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</si>
  <si>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</si>
  <si>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</si>
  <si>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</si>
  <si>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</si>
  <si>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</si>
  <si>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</si>
  <si>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</si>
  <si>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</si>
  <si>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</si>
  <si>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</si>
  <si>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</si>
  <si>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</si>
  <si>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</si>
  <si>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</si>
  <si>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</si>
  <si>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</si>
  <si>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</si>
  <si>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</si>
  <si>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</si>
  <si>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</si>
  <si>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</si>
  <si>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</si>
  <si>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</si>
  <si>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</si>
  <si>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</si>
  <si>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</si>
  <si>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</si>
  <si>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</si>
  <si>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</si>
  <si>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</si>
  <si>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</si>
  <si>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</si>
  <si>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</si>
  <si>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</si>
  <si>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</si>
  <si>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</si>
  <si>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</si>
  <si>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</si>
  <si>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</si>
  <si>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</si>
  <si>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</si>
  <si>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</si>
  <si>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</si>
  <si>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</si>
  <si>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</si>
  <si>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</si>
  <si>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</si>
  <si>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</si>
  <si>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</si>
  <si>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</si>
  <si>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</si>
  <si>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</si>
  <si>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</si>
  <si>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</si>
  <si>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</si>
  <si>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</si>
  <si>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</si>
  <si>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</si>
  <si>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</si>
  <si>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</si>
  <si>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</si>
  <si>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</si>
  <si>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</si>
  <si>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</si>
  <si>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</si>
  <si>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</si>
  <si>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</si>
  <si>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</si>
  <si>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</si>
  <si>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</si>
  <si>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</si>
  <si>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</si>
  <si>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</si>
  <si>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</si>
  <si>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</si>
  <si>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</si>
  <si>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</si>
  <si>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</si>
  <si>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</si>
  <si>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</si>
  <si>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</si>
  <si>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</si>
  <si>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</si>
  <si>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</si>
  <si>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</si>
  <si>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</si>
  <si>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</si>
  <si>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</si>
  <si>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</si>
  <si>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</si>
  <si>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</si>
  <si>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</si>
  <si>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</si>
  <si>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</si>
  <si>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</si>
  <si>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</si>
  <si>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</si>
  <si>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</si>
  <si>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</si>
  <si>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</si>
  <si>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</si>
  <si>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</si>
  <si>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</si>
  <si>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</si>
  <si>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</si>
  <si>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</si>
  <si>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</si>
  <si>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</si>
  <si>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</si>
  <si>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</si>
  <si>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</si>
  <si>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</si>
  <si>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</si>
  <si>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</si>
  <si>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</si>
  <si>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</si>
  <si>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</si>
  <si>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</si>
  <si>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</si>
  <si>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</si>
  <si>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</si>
  <si>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</si>
  <si>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</si>
  <si>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</si>
  <si>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</si>
  <si>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</si>
  <si>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</si>
  <si>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</si>
  <si>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</si>
  <si>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</si>
  <si>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</si>
  <si>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</si>
  <si>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</si>
  <si>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</si>
  <si>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</si>
  <si>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</si>
  <si>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</si>
  <si>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</si>
  <si>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</si>
  <si>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</si>
  <si>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</si>
  <si>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</si>
  <si>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</si>
  <si>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</si>
  <si>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</si>
  <si>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</si>
  <si>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</si>
  <si>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</si>
  <si>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</si>
  <si>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</si>
  <si>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</si>
  <si>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</si>
  <si>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</si>
  <si>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</si>
  <si>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</si>
  <si>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</si>
  <si>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</si>
  <si>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</si>
  <si>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</si>
  <si>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</si>
  <si>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</si>
  <si>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</si>
  <si>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</si>
  <si>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</si>
  <si>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</si>
  <si>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</si>
  <si>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</si>
  <si>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</si>
  <si>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</si>
  <si>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</si>
  <si>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</si>
  <si>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</si>
  <si>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</si>
  <si>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</si>
  <si>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</si>
  <si>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</si>
  <si>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</si>
  <si>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</si>
  <si>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</si>
  <si>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</si>
  <si>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</si>
  <si>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</si>
  <si>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</si>
  <si>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</si>
  <si>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</si>
  <si>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</si>
  <si>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</si>
  <si>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</si>
  <si>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</si>
  <si>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</si>
  <si>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</si>
  <si>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</si>
  <si>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</si>
  <si>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</si>
  <si>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</si>
  <si>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</si>
  <si>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</si>
  <si>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</si>
  <si>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</si>
  <si>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</si>
  <si>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</si>
  <si>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</si>
  <si>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</si>
  <si>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</si>
  <si>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</si>
  <si>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</si>
  <si>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</si>
  <si>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</si>
  <si>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</si>
  <si>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</si>
  <si>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</si>
  <si>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</si>
  <si>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</si>
  <si>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</si>
  <si>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</si>
  <si>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</si>
  <si>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</si>
  <si>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</si>
  <si>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</si>
  <si>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</si>
  <si>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</si>
  <si>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</si>
  <si>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</si>
  <si>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</si>
  <si>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</si>
  <si>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</si>
  <si>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</si>
  <si>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</si>
  <si>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</si>
  <si>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</si>
  <si>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</si>
  <si>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</si>
  <si>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</si>
  <si>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</si>
  <si>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</si>
  <si>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</si>
  <si>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</si>
  <si>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</si>
  <si>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</si>
  <si>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</si>
  <si>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</si>
  <si>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</si>
  <si>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</si>
  <si>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</si>
  <si>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</si>
  <si>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</si>
  <si>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</si>
  <si>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</si>
  <si>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</si>
  <si>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</si>
  <si>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</si>
  <si>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</si>
  <si>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</si>
  <si>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</si>
  <si>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</si>
  <si>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</si>
  <si>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</si>
  <si>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</si>
  <si>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</si>
  <si>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</si>
  <si>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</si>
  <si>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</si>
  <si>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</si>
  <si>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</si>
  <si>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</si>
  <si>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</si>
  <si>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</si>
  <si>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</si>
  <si>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</si>
  <si>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</si>
  <si>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</si>
  <si>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</si>
  <si>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</si>
  <si>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</si>
  <si>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</si>
  <si>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</si>
  <si>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</si>
  <si>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</si>
  <si>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</si>
  <si>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</si>
  <si>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</si>
  <si>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</si>
  <si>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</si>
  <si>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</si>
  <si>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</si>
  <si>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</si>
  <si>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</si>
  <si>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</si>
  <si>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</si>
  <si>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</si>
  <si>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</si>
  <si>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</si>
  <si>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</si>
  <si>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</si>
  <si>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</si>
  <si>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</si>
  <si>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</si>
  <si>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</si>
  <si>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</si>
  <si>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</si>
  <si>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</si>
  <si>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</si>
  <si>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</si>
  <si>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</si>
  <si>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</si>
  <si>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</si>
  <si>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</si>
  <si>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</si>
  <si>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</si>
  <si>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</si>
  <si>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</si>
  <si>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</si>
  <si>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</si>
  <si>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</si>
  <si>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</si>
  <si>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</si>
  <si>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</si>
  <si>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</si>
  <si>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</si>
  <si>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</si>
  <si>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</si>
  <si>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</si>
  <si>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</si>
  <si>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</si>
  <si>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</si>
  <si>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</si>
  <si>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</si>
  <si>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</si>
  <si>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</si>
  <si>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</si>
  <si>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</si>
  <si>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</si>
  <si>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</si>
  <si>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</si>
  <si>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</si>
  <si>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</si>
  <si>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</si>
  <si>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</si>
  <si>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</si>
  <si>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</si>
  <si>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</si>
  <si>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</si>
  <si>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</si>
  <si>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</si>
  <si>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</si>
  <si>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</si>
  <si>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</si>
  <si>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</si>
  <si>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</si>
  <si>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</si>
  <si>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</si>
  <si>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</si>
  <si>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</si>
  <si>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</si>
  <si>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</si>
  <si>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</si>
  <si>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</si>
  <si>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</si>
  <si>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</si>
  <si>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</si>
  <si>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</si>
  <si>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</si>
  <si>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</si>
  <si>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</si>
  <si>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</si>
  <si>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</si>
  <si>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</si>
  <si>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</si>
  <si>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</si>
  <si>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</si>
  <si>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</si>
  <si>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</si>
  <si>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</si>
  <si>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</si>
  <si>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</si>
  <si>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</si>
  <si>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</si>
  <si>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</si>
  <si>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</si>
  <si>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</si>
  <si>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</si>
  <si>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</si>
  <si>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</si>
  <si>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</si>
  <si>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</si>
  <si>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</si>
  <si>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</si>
  <si>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</si>
  <si>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</si>
  <si>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</si>
  <si>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</si>
  <si>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</si>
  <si>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</si>
  <si>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</si>
  <si>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</si>
  <si>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</si>
  <si>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</si>
  <si>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</si>
  <si>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</si>
  <si>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</si>
  <si>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</si>
  <si>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</si>
  <si>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</si>
  <si>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</si>
  <si>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</si>
  <si>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</si>
  <si>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</si>
  <si>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</si>
  <si>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</si>
  <si>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</si>
  <si>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</si>
  <si>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</si>
  <si>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</si>
  <si>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</si>
  <si>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</si>
  <si>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</si>
  <si>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</si>
  <si>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</si>
  <si>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</si>
  <si>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</si>
  <si>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</si>
  <si>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</si>
  <si>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</si>
  <si>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</si>
  <si>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</si>
  <si>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</si>
  <si>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</si>
  <si>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</si>
  <si>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</si>
  <si>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</si>
  <si>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</si>
  <si>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</si>
  <si>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</si>
  <si>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</si>
  <si>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</si>
  <si>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</si>
  <si>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</si>
  <si>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</si>
  <si>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</si>
  <si>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</si>
  <si>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</si>
  <si>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</si>
  <si>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</si>
  <si>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</si>
  <si>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</si>
  <si>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</si>
  <si>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</si>
  <si>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</si>
  <si>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</si>
  <si>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</si>
  <si>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</si>
  <si>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</si>
  <si>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</si>
  <si>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</si>
  <si>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</si>
  <si>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</si>
  <si>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</si>
  <si>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</si>
  <si>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</si>
  <si>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</si>
  <si>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</si>
  <si>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</si>
  <si>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</si>
  <si>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</si>
  <si>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</si>
  <si>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</si>
  <si>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</si>
  <si>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</si>
  <si>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</si>
  <si>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</si>
  <si>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</si>
  <si>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</si>
  <si>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</si>
  <si>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</si>
  <si>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</si>
  <si>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</si>
  <si>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</si>
  <si>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</si>
  <si>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</si>
  <si>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</si>
  <si>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</si>
  <si>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</si>
  <si>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</si>
  <si>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</si>
  <si>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</si>
  <si>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</si>
  <si>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</si>
  <si>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</si>
  <si>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</si>
  <si>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</si>
  <si>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</si>
  <si>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</si>
  <si>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</si>
  <si>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</si>
  <si>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</si>
  <si>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</si>
  <si>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</si>
  <si>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</si>
  <si>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</si>
  <si>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</si>
  <si>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</si>
  <si>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</si>
  <si>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</si>
  <si>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</si>
  <si>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</si>
  <si>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</si>
  <si>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</si>
  <si>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</si>
  <si>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</si>
  <si>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</si>
  <si>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</si>
  <si>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</si>
  <si>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</si>
  <si>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</si>
  <si>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</si>
  <si>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</si>
  <si>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</si>
  <si>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</si>
  <si>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</si>
  <si>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</si>
  <si>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</si>
  <si>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</si>
  <si>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</si>
  <si>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</si>
  <si>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</si>
  <si>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</si>
  <si>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</si>
  <si>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</si>
  <si>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</si>
  <si>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</si>
  <si>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</si>
  <si>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</si>
  <si>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</si>
  <si>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</si>
  <si>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</si>
  <si>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</si>
  <si>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</si>
  <si>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</si>
  <si>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</si>
  <si>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</si>
  <si>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</si>
  <si>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</si>
  <si>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</si>
  <si>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</si>
  <si>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</si>
  <si>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</si>
  <si>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</si>
  <si>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</si>
  <si>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</si>
  <si>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</si>
  <si>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</si>
  <si>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</si>
  <si>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</si>
  <si>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</si>
  <si>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</si>
  <si>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</si>
  <si>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</si>
  <si>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</si>
  <si>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</si>
  <si>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</si>
  <si>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</si>
  <si>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</si>
  <si>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</si>
  <si>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</si>
  <si>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</si>
  <si>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</si>
  <si>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</si>
  <si>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</si>
  <si>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</si>
  <si>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</si>
  <si>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</si>
  <si>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</si>
  <si>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</si>
  <si>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</si>
  <si>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</si>
  <si>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</si>
  <si>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</si>
  <si>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</si>
  <si>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</si>
  <si>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</si>
  <si>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</si>
  <si>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</si>
  <si>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</si>
  <si>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</si>
  <si>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</si>
  <si>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</si>
  <si>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</si>
  <si>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</si>
  <si>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</si>
  <si>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</si>
  <si>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</si>
  <si>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</si>
  <si>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</si>
  <si>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</si>
  <si>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</si>
  <si>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</si>
  <si>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</si>
  <si>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</si>
  <si>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</si>
  <si>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</si>
  <si>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</si>
  <si>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</si>
  <si>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</si>
  <si>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</si>
  <si>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</si>
  <si>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</si>
  <si>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</si>
  <si>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</si>
  <si>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</si>
  <si>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</si>
  <si>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</si>
  <si>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</si>
  <si>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</si>
  <si>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</si>
  <si>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</si>
  <si>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</si>
  <si>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</si>
  <si>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</si>
  <si>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</si>
  <si>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</si>
  <si>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</si>
  <si>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</si>
  <si>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</si>
  <si>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</si>
  <si>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</si>
  <si>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</si>
  <si>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</si>
  <si>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</si>
  <si>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</si>
  <si>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</si>
  <si>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</si>
  <si>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</si>
  <si>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</si>
  <si>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</si>
  <si>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</si>
  <si>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</si>
  <si>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</si>
  <si>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</si>
  <si>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</si>
  <si>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</si>
  <si>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</si>
  <si>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</si>
  <si>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</si>
  <si>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</si>
  <si>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</si>
  <si>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</si>
  <si>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</si>
  <si>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</si>
  <si>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</si>
  <si>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</si>
  <si>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</si>
  <si>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</si>
  <si>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</si>
  <si>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</si>
  <si>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</si>
  <si>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</si>
  <si>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</si>
  <si>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</si>
  <si>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</si>
  <si>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</si>
  <si>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</si>
  <si>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</si>
  <si>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</si>
  <si>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</si>
  <si>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</si>
  <si>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</si>
  <si>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</si>
  <si>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</si>
  <si>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</si>
  <si>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</si>
  <si>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</si>
  <si>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</si>
  <si>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</si>
  <si>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</si>
  <si>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</si>
  <si>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</si>
  <si>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</si>
  <si>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</si>
  <si>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</si>
  <si>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</si>
  <si>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</si>
  <si>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</si>
  <si>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</si>
  <si>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</si>
  <si>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</si>
  <si>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</si>
  <si>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</si>
  <si>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</si>
  <si>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</si>
  <si>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</si>
  <si>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</si>
  <si>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</si>
  <si>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</si>
  <si>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</si>
  <si>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</si>
  <si>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</si>
  <si>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</si>
  <si>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</si>
  <si>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</si>
  <si>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</si>
  <si>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</si>
  <si>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</si>
  <si>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</si>
  <si>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</si>
  <si>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</si>
  <si>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</si>
  <si>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</si>
  <si>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</si>
  <si>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</si>
  <si>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</si>
  <si>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</si>
  <si>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</si>
  <si>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</si>
  <si>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</si>
  <si>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</si>
  <si>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</si>
  <si>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</si>
  <si>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</si>
  <si>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</si>
  <si>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</si>
  <si>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</si>
  <si>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</si>
  <si>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</si>
  <si>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</si>
  <si>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</si>
  <si>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</si>
  <si>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</si>
  <si>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</si>
  <si>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</si>
  <si>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</si>
  <si>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</si>
  <si>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</si>
  <si>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</si>
  <si>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</si>
  <si>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</si>
  <si>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</si>
  <si>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</si>
  <si>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</si>
  <si>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</si>
  <si>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</si>
  <si>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</si>
  <si>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</si>
  <si>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</si>
  <si>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</si>
  <si>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</si>
  <si>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</si>
  <si>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</si>
  <si>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</si>
  <si>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</si>
  <si>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</si>
  <si>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</si>
  <si>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</si>
  <si>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</si>
  <si>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</si>
  <si>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</si>
  <si>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</si>
  <si>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</si>
  <si>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</si>
  <si>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</si>
  <si>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</si>
  <si>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</si>
  <si>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</si>
  <si>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</si>
  <si>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</si>
  <si>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</si>
  <si>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</si>
  <si>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</si>
  <si>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</si>
  <si>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</si>
  <si>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</si>
  <si>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</si>
  <si>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</si>
  <si>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</si>
  <si>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</si>
  <si>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</si>
  <si>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</si>
  <si>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</si>
  <si>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</si>
  <si>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</si>
  <si>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</si>
  <si>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</si>
  <si>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</si>
  <si>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</si>
  <si>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</si>
  <si>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</si>
  <si>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</si>
  <si>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</si>
  <si>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</si>
  <si>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</si>
  <si>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</si>
  <si>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</si>
  <si>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</si>
  <si>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</si>
  <si>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</si>
  <si>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</si>
  <si>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</si>
  <si>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</si>
  <si>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</si>
  <si>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</si>
  <si>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</si>
  <si>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</si>
  <si>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</si>
  <si>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</si>
  <si>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</si>
  <si>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</si>
  <si>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</si>
  <si>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</si>
  <si>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</si>
  <si>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</si>
  <si>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</si>
  <si>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</si>
  <si>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</si>
  <si>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</si>
  <si>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</si>
  <si>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</si>
  <si>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</si>
  <si>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</si>
  <si>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</si>
  <si>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</si>
  <si>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</si>
  <si>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</si>
  <si>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</si>
  <si>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</si>
  <si>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</si>
  <si>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</si>
  <si>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</si>
  <si>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</si>
  <si>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</si>
  <si>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</si>
  <si>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</si>
  <si>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</si>
  <si>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</si>
  <si>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</si>
  <si>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</si>
  <si>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</si>
  <si>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</si>
  <si>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</si>
  <si>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</si>
  <si>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</si>
  <si>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</si>
  <si>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</si>
  <si>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</si>
  <si>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</si>
  <si>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</si>
  <si>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</si>
  <si>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</si>
  <si>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</si>
  <si>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</si>
  <si>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</si>
  <si>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</si>
  <si>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</si>
  <si>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</si>
  <si>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</si>
  <si>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</si>
  <si>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</si>
  <si>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</si>
  <si>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</si>
  <si>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</si>
  <si>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</si>
  <si>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</si>
  <si>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</si>
  <si>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</si>
  <si>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</si>
  <si>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</si>
  <si>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</si>
  <si>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</si>
  <si>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</si>
  <si>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</si>
  <si>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</si>
  <si>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</si>
  <si>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</si>
  <si>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</si>
  <si>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</si>
  <si>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</si>
  <si>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</si>
  <si>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</si>
  <si>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</si>
  <si>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</si>
  <si>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</si>
  <si>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</si>
  <si>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</si>
  <si>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</si>
  <si>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</si>
  <si>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</si>
  <si>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</si>
  <si>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</si>
  <si>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</si>
  <si>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</si>
  <si>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</si>
  <si>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</si>
  <si>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</si>
  <si>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</si>
  <si>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</si>
  <si>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</si>
  <si>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</si>
  <si>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</si>
  <si>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</si>
  <si>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</si>
  <si>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</si>
  <si>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</si>
  <si>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</si>
  <si>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</si>
  <si>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</si>
  <si>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</si>
  <si>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</si>
  <si>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</si>
  <si>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</si>
  <si>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</si>
  <si>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</si>
  <si>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</si>
  <si>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</si>
  <si>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</si>
  <si>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</si>
  <si>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</si>
  <si>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</si>
  <si>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</si>
  <si>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</si>
  <si>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</si>
  <si>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</si>
  <si>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</si>
  <si>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</si>
  <si>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</si>
  <si>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</si>
  <si>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</si>
  <si>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</si>
  <si>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</si>
  <si>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</si>
  <si>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</si>
  <si>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</si>
  <si>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</si>
  <si>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</si>
  <si>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</si>
  <si>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</si>
  <si>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</si>
  <si>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</si>
  <si>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</si>
  <si>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</si>
  <si>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</si>
  <si>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</si>
  <si>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</si>
  <si>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</si>
  <si>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</si>
  <si>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</si>
  <si>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</si>
  <si>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</si>
  <si>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</si>
  <si>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</si>
  <si>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</si>
  <si>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</si>
  <si>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</si>
  <si>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</si>
  <si>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</si>
  <si>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</si>
  <si>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</si>
  <si>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</si>
  <si>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</si>
  <si>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</si>
  <si>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</si>
  <si>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</si>
  <si>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</si>
  <si>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</si>
  <si>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</si>
  <si>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</si>
  <si>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</si>
  <si>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</si>
  <si>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</si>
  <si>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</si>
  <si>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</si>
  <si>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</si>
  <si>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</si>
  <si>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</si>
  <si>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</si>
  <si>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</si>
  <si>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</si>
  <si>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</si>
  <si>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</si>
  <si>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</si>
  <si>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</si>
  <si>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</si>
  <si>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</si>
  <si>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</si>
  <si>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</si>
  <si>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</si>
  <si>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</si>
  <si>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</si>
  <si>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</si>
  <si>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</si>
  <si>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</si>
  <si>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</si>
  <si>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</si>
  <si>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</si>
  <si>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</si>
  <si>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</si>
  <si>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</si>
  <si>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</si>
  <si>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</si>
  <si>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</si>
  <si>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</si>
  <si>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</si>
  <si>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</si>
  <si>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</si>
  <si>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</si>
  <si>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</si>
  <si>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</si>
  <si>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</si>
  <si>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</si>
  <si>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</si>
  <si>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</si>
  <si>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</si>
  <si>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</si>
  <si>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</si>
  <si>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</si>
  <si>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</si>
  <si>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</si>
  <si>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</si>
  <si>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</si>
  <si>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</si>
  <si>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</si>
  <si>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</si>
  <si>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</si>
  <si>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</si>
  <si>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</si>
  <si>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</si>
  <si>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</si>
  <si>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</si>
  <si>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</si>
  <si>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</si>
  <si>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</si>
  <si>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</si>
  <si>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</si>
  <si>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</si>
  <si>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</si>
  <si>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</si>
  <si>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</si>
  <si>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</si>
  <si>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</si>
  <si>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</si>
  <si>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</si>
  <si>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</si>
  <si>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</si>
  <si>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</si>
  <si>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</si>
  <si>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</si>
  <si>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</si>
  <si>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</si>
  <si>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</si>
  <si>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</si>
  <si>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</si>
  <si>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</si>
  <si>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</si>
  <si>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</si>
  <si>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</si>
  <si>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</si>
  <si>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</si>
  <si>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</si>
  <si>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</si>
  <si>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</si>
  <si>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</si>
  <si>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</si>
  <si>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</si>
  <si>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</si>
  <si>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</si>
  <si>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</si>
  <si>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</si>
  <si>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</si>
  <si>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</si>
  <si>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</si>
  <si>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</si>
  <si>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</si>
  <si>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</si>
  <si>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</si>
  <si>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</si>
  <si>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</si>
  <si>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</si>
  <si>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</si>
  <si>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</si>
  <si>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</si>
  <si>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</si>
  <si>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</si>
  <si>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</si>
  <si>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</si>
  <si>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</si>
  <si>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</si>
  <si>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</si>
  <si>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</si>
  <si>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</si>
  <si>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</si>
  <si>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</si>
  <si>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</si>
  <si>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</si>
  <si>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</si>
  <si>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</si>
  <si>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</si>
  <si>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</si>
  <si>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</si>
  <si>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</si>
  <si>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</si>
  <si>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</si>
  <si>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</si>
  <si>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</si>
  <si>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</si>
  <si>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</si>
  <si>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</si>
  <si>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</si>
  <si>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</si>
  <si>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</si>
  <si>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</si>
  <si>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</si>
  <si>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</si>
  <si>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</si>
  <si>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</si>
  <si>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</si>
  <si>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</si>
  <si>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</si>
  <si>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</si>
  <si>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</si>
  <si>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</si>
  <si>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</si>
  <si>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</si>
  <si>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</si>
  <si>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</si>
  <si>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</si>
  <si>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</si>
  <si>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</si>
  <si>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</si>
  <si>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</si>
  <si>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</si>
  <si>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</si>
  <si>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</si>
  <si>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</si>
  <si>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</si>
  <si>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</si>
  <si>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</si>
  <si>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</si>
  <si>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</si>
  <si>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</si>
  <si>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</si>
  <si>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</si>
  <si>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</si>
  <si>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</si>
  <si>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</si>
  <si>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</si>
  <si>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</si>
  <si>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</si>
  <si>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</si>
  <si>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</si>
  <si>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</si>
  <si>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</si>
  <si>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</si>
  <si>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</si>
  <si>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</si>
  <si>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</si>
  <si>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</si>
  <si>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</si>
  <si>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</si>
  <si>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</si>
  <si>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</si>
  <si>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</si>
  <si>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</si>
  <si>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</si>
  <si>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</si>
  <si>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</si>
  <si>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</si>
  <si>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</si>
  <si>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</si>
  <si>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</si>
  <si>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</si>
  <si>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</si>
  <si>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</si>
  <si>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</si>
  <si>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</si>
  <si>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</si>
  <si>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</si>
  <si>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</si>
  <si>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</si>
  <si>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</si>
  <si>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</si>
  <si>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</si>
  <si>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</si>
  <si>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</si>
  <si>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</si>
  <si>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</si>
  <si>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</si>
  <si>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</si>
  <si>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</si>
  <si>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</si>
  <si>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</si>
  <si>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</si>
  <si>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</si>
  <si>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</si>
  <si>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</si>
  <si>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</si>
  <si>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</si>
  <si>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</si>
  <si>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</si>
  <si>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</si>
  <si>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</si>
  <si>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</si>
  <si>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</si>
  <si>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</si>
  <si>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</si>
  <si>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</si>
  <si>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</si>
  <si>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</si>
  <si>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</si>
  <si>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</si>
  <si>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</si>
  <si>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</si>
  <si>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</si>
  <si>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</si>
  <si>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</si>
  <si>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</si>
  <si>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</si>
  <si>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</si>
  <si>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</si>
  <si>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</si>
  <si>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</si>
  <si>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</si>
  <si>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</si>
  <si>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</si>
  <si>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</si>
  <si>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</si>
  <si>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</si>
  <si>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</si>
  <si>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</si>
  <si>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</si>
  <si>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</si>
  <si>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</si>
  <si>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</si>
  <si>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</si>
  <si>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</si>
  <si>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</si>
  <si>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</si>
  <si>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</si>
  <si>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</si>
  <si>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</si>
  <si>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</si>
  <si>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</si>
  <si>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</si>
  <si>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</si>
  <si>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</si>
  <si>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</si>
  <si>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</si>
  <si>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</si>
  <si>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</si>
  <si>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</si>
  <si>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</si>
  <si>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</si>
  <si>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</si>
  <si>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</si>
  <si>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</si>
  <si>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</si>
  <si>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</si>
  <si>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</si>
  <si>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</si>
  <si>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</si>
  <si>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</si>
  <si>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</si>
  <si>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</si>
  <si>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</si>
  <si>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</si>
  <si>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</si>
  <si>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</si>
  <si>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</si>
  <si>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</si>
  <si>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</si>
  <si>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</si>
  <si>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</si>
  <si>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</si>
  <si>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</si>
  <si>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</si>
  <si>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</si>
  <si>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</si>
  <si>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</si>
  <si>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</si>
  <si>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</si>
  <si>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</si>
  <si>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</si>
  <si>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</si>
  <si>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</si>
  <si>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</si>
  <si>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</si>
  <si>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</si>
  <si>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</si>
  <si>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</si>
  <si>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</si>
  <si>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</si>
  <si>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</si>
  <si>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</si>
  <si>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</si>
  <si>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</si>
  <si>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</si>
  <si>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</si>
  <si>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</si>
  <si>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</si>
  <si>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</si>
  <si>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</si>
  <si>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</si>
  <si>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</si>
  <si>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</si>
  <si>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</si>
  <si>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</si>
  <si>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</si>
  <si>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</si>
  <si>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</si>
  <si>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</si>
  <si>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</si>
  <si>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</si>
  <si>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</si>
  <si>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</si>
  <si>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</si>
  <si>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</si>
  <si>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</si>
  <si>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</si>
  <si>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</si>
  <si>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</si>
  <si>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</si>
  <si>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</si>
  <si>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</si>
  <si>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</si>
  <si>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</si>
  <si>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</si>
  <si>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</si>
  <si>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</si>
  <si>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</si>
  <si>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</si>
  <si>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</si>
  <si>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</si>
  <si>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</si>
  <si>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</si>
  <si>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</si>
  <si>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</si>
  <si>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</si>
  <si>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</si>
  <si>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</si>
  <si>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</si>
  <si>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</si>
  <si>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</si>
  <si>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</si>
  <si>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</si>
  <si>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</si>
  <si>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</si>
  <si>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</si>
  <si>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</si>
  <si>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</si>
  <si>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</si>
  <si>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</si>
  <si>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</si>
  <si>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</si>
  <si>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</si>
  <si>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</si>
  <si>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</si>
  <si>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</si>
  <si>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</si>
  <si>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</si>
  <si>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</si>
  <si>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</si>
  <si>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</si>
  <si>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</si>
  <si>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</si>
  <si>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</si>
  <si>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</si>
  <si>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</si>
  <si>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</si>
  <si>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</si>
  <si>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</si>
  <si>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</si>
  <si>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</si>
  <si>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</si>
  <si>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</si>
  <si>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</si>
  <si>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</si>
  <si>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</si>
  <si>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</si>
  <si>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</si>
  <si>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</si>
  <si>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</si>
  <si>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</si>
  <si>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</si>
  <si>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</si>
  <si>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</si>
  <si>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</si>
  <si>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</si>
  <si>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</si>
  <si>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</si>
  <si>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</si>
  <si>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</si>
  <si>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</si>
  <si>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</si>
  <si>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</si>
  <si>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</si>
  <si>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</si>
  <si>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</si>
  <si>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</si>
  <si>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</si>
  <si>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</si>
  <si>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</si>
  <si>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</si>
  <si>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</si>
  <si>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</si>
  <si>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</si>
  <si>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</si>
  <si>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</si>
  <si>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</si>
  <si>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</si>
  <si>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</si>
  <si>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</si>
  <si>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</si>
  <si>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</si>
  <si>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</si>
  <si>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</si>
  <si>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</si>
  <si>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</si>
  <si>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</si>
  <si>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</si>
  <si>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</si>
  <si>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</si>
  <si>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</si>
  <si>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</si>
  <si>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</si>
  <si>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</si>
  <si>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</si>
  <si>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</si>
  <si>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</si>
  <si>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</si>
  <si>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</si>
  <si>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</si>
  <si>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</si>
  <si>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</si>
  <si>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</si>
  <si>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</si>
  <si>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</si>
  <si>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</si>
  <si>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</si>
  <si>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</si>
  <si>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</si>
  <si>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</si>
  <si>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</si>
  <si>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</si>
  <si>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</si>
  <si>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</si>
  <si>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</si>
  <si>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</si>
  <si>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</si>
  <si>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</si>
  <si>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</si>
  <si>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</si>
  <si>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</si>
  <si>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</si>
  <si>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</si>
  <si>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</si>
  <si>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</si>
  <si>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</si>
  <si>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</si>
  <si>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</si>
  <si>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</si>
  <si>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</si>
  <si>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</si>
  <si>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</si>
  <si>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</si>
  <si>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</si>
  <si>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</si>
  <si>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</si>
  <si>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</si>
  <si>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</si>
  <si>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</si>
  <si>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</si>
  <si>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</si>
  <si>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</si>
  <si>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</si>
  <si>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</si>
  <si>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</si>
  <si>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</si>
  <si>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</si>
  <si>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</si>
  <si>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</si>
  <si>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</si>
  <si>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</si>
  <si>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</si>
  <si>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</si>
  <si>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</si>
  <si>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</si>
  <si>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</si>
  <si>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</si>
  <si>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</si>
  <si>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</si>
  <si>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</si>
  <si>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</si>
  <si>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</si>
  <si>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</si>
  <si>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</si>
  <si>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</si>
  <si>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</si>
  <si>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</si>
  <si>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</si>
  <si>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</si>
  <si>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</si>
  <si>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</si>
  <si>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</si>
  <si>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</si>
  <si>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</si>
  <si>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</si>
  <si>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</si>
  <si>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</si>
  <si>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</si>
  <si>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</si>
  <si>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</si>
  <si>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</si>
  <si>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</si>
  <si>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</si>
  <si>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</si>
  <si>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</si>
  <si>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</si>
  <si>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</si>
  <si>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</si>
  <si>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</si>
  <si>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</si>
  <si>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</si>
  <si>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</si>
  <si>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</si>
  <si>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</si>
  <si>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</si>
  <si>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</si>
  <si>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</si>
  <si>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</si>
  <si>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</si>
  <si>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</si>
  <si>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</si>
  <si>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</si>
  <si>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</si>
  <si>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</si>
  <si>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</si>
  <si>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</si>
  <si>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</si>
  <si>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</si>
  <si>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</si>
  <si>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</si>
  <si>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</si>
  <si>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</si>
  <si>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</si>
  <si>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</si>
  <si>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</si>
  <si>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</si>
  <si>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</si>
  <si>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</si>
  <si>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</si>
  <si>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</si>
  <si>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</si>
  <si>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</si>
  <si>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</si>
  <si>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</si>
  <si>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</si>
  <si>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</si>
  <si>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</si>
  <si>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</si>
  <si>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</si>
  <si>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</si>
  <si>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</si>
  <si>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</si>
  <si>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</si>
  <si>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</si>
  <si>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</si>
  <si>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</si>
  <si>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</si>
  <si>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</si>
  <si>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</si>
  <si>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</si>
  <si>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</si>
  <si>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</si>
  <si>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</si>
  <si>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</si>
  <si>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</si>
  <si>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</si>
  <si>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</si>
  <si>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</si>
  <si>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</si>
  <si>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</si>
  <si>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</si>
  <si>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</si>
  <si>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</si>
  <si>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</si>
  <si>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</si>
  <si>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</si>
  <si>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</si>
  <si>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</si>
  <si>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</si>
  <si>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</si>
  <si>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</si>
  <si>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</si>
  <si>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</si>
  <si>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</si>
  <si>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</si>
  <si>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</si>
  <si>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</si>
  <si>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</si>
  <si>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</si>
  <si>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</si>
  <si>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</si>
  <si>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</si>
  <si>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</si>
  <si>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</si>
  <si>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</si>
  <si>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</si>
  <si>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</si>
  <si>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</si>
  <si>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</si>
  <si>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</si>
  <si>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</si>
  <si>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</si>
  <si>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</si>
  <si>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</si>
  <si>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</si>
  <si>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</si>
  <si>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</si>
  <si>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</si>
  <si>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</si>
  <si>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</si>
  <si>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</si>
  <si>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</si>
  <si>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</si>
  <si>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</si>
  <si>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</si>
  <si>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</si>
  <si>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</si>
  <si>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</si>
  <si>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</si>
  <si>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</si>
  <si>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</si>
  <si>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</si>
  <si>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</si>
  <si>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</si>
  <si>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</si>
  <si>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</si>
  <si>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</si>
  <si>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</si>
  <si>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</si>
  <si>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</si>
  <si>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</si>
  <si>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</si>
  <si>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</si>
  <si>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</si>
  <si>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</si>
  <si>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</si>
  <si>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</si>
  <si>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</si>
  <si>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</si>
  <si>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</si>
  <si>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</si>
  <si>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</si>
  <si>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</si>
  <si>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</si>
  <si>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</si>
  <si>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</si>
  <si>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</si>
  <si>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</si>
  <si>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</si>
  <si>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</si>
  <si>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</si>
  <si>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</si>
  <si>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</si>
  <si>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</si>
  <si>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</si>
  <si>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</si>
  <si>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</si>
  <si>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</si>
  <si>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</si>
  <si>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</si>
  <si>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</si>
  <si>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</si>
  <si>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</si>
  <si>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</si>
  <si>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</si>
  <si>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</si>
  <si>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</si>
  <si>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</si>
  <si>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</si>
  <si>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</si>
  <si>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</si>
  <si>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</si>
  <si>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</si>
  <si>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</si>
  <si>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</si>
  <si>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</si>
  <si>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</si>
  <si>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</si>
  <si>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</si>
  <si>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</si>
  <si>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</si>
  <si>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</si>
  <si>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</si>
  <si>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</si>
  <si>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</si>
  <si>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</si>
  <si>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</si>
  <si>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</si>
  <si>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</si>
  <si>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</si>
  <si>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</si>
  <si>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</si>
  <si>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</si>
  <si>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</si>
  <si>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</si>
  <si>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</si>
  <si>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</si>
  <si>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</si>
  <si>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</si>
  <si>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</si>
  <si>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</si>
  <si>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</si>
  <si>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</si>
  <si>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</si>
  <si>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</si>
  <si>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</si>
  <si>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</si>
  <si>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</si>
  <si>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</si>
  <si>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</si>
  <si>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</si>
  <si>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</si>
  <si>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</si>
  <si>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</si>
  <si>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</si>
  <si>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</si>
  <si>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</si>
  <si>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</si>
  <si>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</si>
  <si>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</si>
  <si>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</si>
  <si>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</si>
  <si>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</si>
  <si>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</si>
  <si>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</si>
  <si>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</si>
  <si>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</si>
  <si>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</si>
  <si>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</si>
  <si>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</si>
  <si>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</si>
  <si>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</si>
  <si>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</si>
  <si>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</si>
  <si>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</si>
  <si>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</si>
  <si>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</si>
  <si>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</si>
  <si>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</si>
  <si>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</si>
  <si>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</si>
  <si>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</si>
  <si>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</si>
  <si>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</si>
  <si>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</si>
  <si>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</si>
  <si>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</si>
  <si>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</si>
  <si>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</si>
  <si>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</si>
  <si>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</si>
  <si>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</si>
  <si>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</si>
  <si>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</si>
  <si>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</si>
  <si>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</si>
  <si>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</si>
  <si>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</si>
  <si>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</si>
  <si>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</si>
  <si>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</si>
  <si>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</si>
  <si>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</si>
  <si>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</si>
  <si>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</si>
  <si>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</si>
  <si>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</si>
  <si>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</si>
  <si>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</si>
  <si>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</si>
  <si>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</si>
  <si>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</si>
  <si>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</si>
  <si>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</si>
  <si>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</si>
  <si>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</si>
  <si>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</si>
  <si>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</si>
  <si>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</si>
  <si>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</si>
  <si>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</si>
  <si>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</si>
  <si>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</si>
  <si>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</si>
  <si>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</si>
  <si>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</si>
  <si>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</si>
  <si>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</si>
  <si>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</si>
  <si>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</si>
  <si>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</si>
  <si>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</si>
  <si>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</si>
  <si>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</si>
  <si>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</si>
  <si>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</si>
  <si>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</si>
  <si>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</si>
  <si>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</si>
  <si>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</si>
  <si>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</si>
  <si>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</si>
  <si>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</si>
  <si>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</si>
  <si>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</si>
  <si>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</si>
  <si>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</si>
  <si>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</si>
  <si>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</si>
  <si>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</si>
  <si>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</si>
  <si>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</si>
  <si>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</si>
  <si>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</si>
  <si>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</si>
  <si>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</si>
  <si>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</si>
  <si>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</si>
  <si>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</si>
  <si>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</si>
  <si>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</si>
  <si>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</si>
  <si>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</si>
  <si>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</si>
  <si>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</si>
  <si>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</si>
  <si>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</si>
  <si>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</si>
  <si>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</si>
  <si>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</si>
  <si>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</si>
  <si>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</si>
  <si>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</si>
  <si>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</si>
  <si>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</si>
  <si>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</si>
  <si>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</si>
  <si>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</si>
  <si>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</si>
  <si>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</si>
  <si>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</si>
  <si>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</si>
  <si>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</si>
  <si>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</si>
  <si>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</si>
  <si>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</si>
  <si>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</si>
  <si>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</si>
  <si>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</si>
  <si>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</si>
  <si>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</si>
  <si>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</si>
  <si>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</si>
  <si>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</si>
  <si>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</si>
  <si>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</si>
  <si>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</si>
  <si>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</si>
  <si>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</si>
  <si>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</si>
  <si>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</si>
  <si>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</si>
  <si>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</si>
  <si>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</si>
  <si>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</si>
  <si>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</si>
  <si>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</si>
  <si>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</si>
  <si>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</si>
  <si>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</si>
  <si>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</si>
  <si>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</si>
  <si>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</si>
  <si>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</si>
  <si>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</si>
  <si>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</si>
  <si>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</si>
  <si>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</si>
  <si>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</si>
  <si>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</si>
  <si>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</si>
  <si>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</si>
  <si>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</si>
  <si>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</si>
  <si>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</si>
  <si>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</si>
  <si>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</si>
  <si>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</si>
  <si>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</si>
  <si>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</si>
  <si>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</si>
  <si>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</si>
  <si>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</si>
  <si>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</si>
  <si>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</si>
  <si>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</si>
  <si>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</si>
  <si>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</si>
  <si>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</si>
  <si>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</si>
  <si>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</si>
  <si>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</si>
  <si>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</si>
  <si>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</si>
  <si>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</si>
  <si>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</si>
  <si>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</si>
  <si>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</si>
  <si>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</si>
  <si>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</si>
  <si>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</si>
  <si>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</si>
  <si>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</si>
  <si>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</si>
  <si>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</si>
  <si>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</si>
  <si>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</si>
  <si>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</si>
  <si>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</si>
  <si>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</si>
  <si>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</si>
  <si>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</si>
  <si>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</si>
  <si>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</si>
  <si>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</si>
  <si>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</si>
  <si>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</si>
  <si>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</si>
  <si>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</si>
  <si>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</si>
  <si>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</si>
  <si>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</si>
  <si>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</si>
  <si>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</si>
  <si>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</si>
  <si>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</si>
  <si>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</si>
  <si>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</si>
  <si>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</si>
  <si>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</si>
  <si>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</si>
  <si>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</si>
  <si>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</si>
  <si>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</si>
  <si>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</si>
  <si>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</si>
  <si>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</si>
  <si>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</si>
  <si>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</si>
  <si>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</si>
  <si>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</si>
  <si>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</si>
  <si>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</si>
  <si>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</si>
  <si>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</si>
  <si>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</si>
  <si>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</si>
  <si>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</si>
  <si>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</si>
  <si>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</si>
  <si>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</si>
  <si>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</si>
  <si>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</si>
  <si>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</si>
  <si>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</si>
  <si>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</si>
  <si>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</si>
  <si>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</si>
  <si>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</si>
  <si>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</si>
  <si>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</si>
  <si>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</si>
  <si>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</si>
  <si>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</si>
  <si>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</si>
  <si>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</si>
  <si>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</si>
  <si>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</si>
  <si>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</si>
  <si>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</si>
  <si>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</si>
  <si>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</si>
  <si>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</si>
  <si>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</si>
  <si>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</si>
  <si>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</si>
  <si>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</si>
  <si>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</si>
  <si>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</si>
  <si>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</si>
  <si>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</si>
  <si>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</si>
  <si>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</si>
  <si>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</si>
  <si>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</si>
  <si>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</si>
  <si>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</si>
  <si>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</si>
  <si>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</si>
  <si>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</si>
  <si>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</si>
  <si>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</si>
  <si>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</si>
  <si>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</si>
  <si>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</si>
  <si>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</si>
  <si>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</si>
  <si>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</si>
  <si>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</si>
  <si>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</si>
  <si>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</si>
  <si>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</si>
  <si>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</si>
  <si>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</si>
  <si>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</si>
  <si>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</si>
  <si>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</si>
  <si>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</si>
  <si>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</si>
  <si>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</si>
  <si>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</si>
  <si>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</si>
  <si>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</si>
  <si>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</si>
  <si>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</si>
  <si>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</si>
  <si>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</si>
  <si>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</si>
  <si>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</si>
  <si>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</si>
  <si>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</si>
  <si>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</si>
  <si>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</si>
  <si>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</si>
  <si>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</si>
  <si>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</si>
  <si>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</si>
  <si>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</si>
  <si>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</si>
  <si>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</si>
  <si>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</si>
  <si>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</si>
  <si>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</si>
  <si>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</si>
  <si>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</si>
  <si>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</si>
  <si>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</si>
  <si>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</si>
  <si>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</si>
  <si>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</si>
  <si>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</si>
  <si>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</si>
  <si>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</si>
  <si>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</si>
  <si>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</si>
  <si>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</si>
  <si>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</si>
  <si>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</si>
  <si>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</si>
  <si>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</si>
  <si>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</si>
  <si>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</si>
  <si>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</si>
  <si>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</si>
  <si>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</si>
  <si>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</si>
  <si>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</si>
  <si>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</si>
  <si>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</si>
  <si>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</si>
  <si>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</si>
  <si>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</si>
  <si>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</si>
  <si>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</si>
  <si>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</si>
  <si>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</si>
  <si>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</si>
  <si>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</si>
  <si>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</si>
  <si>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</si>
  <si>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</si>
  <si>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</si>
  <si>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</si>
  <si>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</si>
  <si>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</si>
  <si>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</si>
  <si>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</si>
  <si>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</si>
  <si>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</si>
  <si>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</si>
  <si>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</si>
  <si>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</si>
  <si>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</si>
  <si>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</si>
  <si>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</si>
  <si>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</si>
  <si>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</si>
  <si>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</si>
  <si>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</si>
  <si>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</si>
  <si>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</si>
  <si>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</si>
  <si>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</si>
  <si>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</si>
  <si>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</si>
  <si>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</si>
  <si>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</si>
  <si>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</si>
  <si>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</si>
  <si>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</si>
  <si>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</si>
  <si>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</si>
  <si>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</si>
  <si>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</si>
  <si>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</si>
  <si>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</si>
  <si>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</si>
  <si>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</si>
  <si>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</si>
  <si>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</si>
  <si>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</si>
  <si>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</si>
  <si>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</si>
  <si>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</si>
  <si>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</si>
  <si>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</si>
  <si>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</si>
  <si>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</si>
  <si>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</si>
  <si>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</si>
  <si>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</si>
  <si>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</si>
  <si>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</si>
  <si>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</si>
  <si>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</si>
  <si>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</si>
  <si>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</si>
  <si>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</si>
  <si>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</si>
  <si>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</si>
  <si>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</si>
  <si>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</si>
  <si>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</si>
  <si>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</si>
  <si>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</si>
  <si>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</si>
  <si>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</si>
  <si>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</si>
  <si>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</si>
  <si>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</si>
  <si>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</si>
  <si>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</si>
  <si>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</si>
  <si>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</si>
  <si>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</si>
  <si>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</si>
  <si>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</si>
  <si>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</si>
  <si>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</si>
  <si>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</si>
  <si>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</si>
  <si>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</si>
  <si>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</si>
  <si>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</si>
  <si>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</si>
  <si>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</si>
  <si>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</si>
  <si>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</si>
  <si>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</si>
  <si>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</si>
  <si>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</si>
  <si>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</si>
  <si>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</si>
  <si>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</si>
  <si>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</si>
  <si>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</si>
  <si>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</si>
  <si>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</si>
  <si>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</si>
  <si>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</si>
  <si>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</si>
  <si>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</si>
  <si>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</si>
  <si>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</si>
  <si>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</si>
  <si>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</si>
  <si>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</si>
  <si>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</si>
  <si>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</si>
  <si>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</si>
  <si>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</si>
  <si>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</si>
  <si>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</si>
  <si>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</si>
  <si>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</si>
  <si>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</si>
  <si>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</si>
  <si>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</si>
  <si>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</si>
  <si>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</si>
  <si>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</si>
  <si>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</si>
  <si>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</si>
  <si>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</si>
  <si>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</si>
  <si>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</si>
  <si>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</si>
  <si>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</si>
  <si>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</si>
  <si>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</si>
  <si>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</si>
  <si>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</si>
  <si>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</si>
  <si>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</si>
  <si>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</si>
  <si>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</si>
  <si>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</si>
  <si>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</si>
  <si>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</si>
  <si>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</si>
  <si>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</si>
  <si>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</si>
  <si>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</si>
  <si>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</si>
  <si>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</si>
  <si>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</si>
  <si>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</si>
  <si>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</si>
  <si>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</si>
  <si>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</si>
  <si>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</si>
  <si>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</si>
  <si>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</si>
  <si>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</si>
  <si>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</si>
  <si>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</si>
  <si>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</si>
  <si>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</si>
  <si>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</si>
  <si>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</si>
  <si>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</si>
  <si>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</si>
  <si>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</si>
  <si>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</si>
  <si>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</si>
  <si>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</si>
  <si>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</si>
  <si>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</si>
  <si>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</si>
  <si>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</si>
  <si>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</si>
  <si>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</si>
  <si>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</si>
  <si>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</si>
  <si>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</si>
  <si>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</si>
  <si>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</si>
  <si>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</si>
  <si>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</si>
  <si>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</si>
  <si>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</si>
  <si>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</si>
  <si>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</si>
  <si>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</si>
  <si>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</si>
  <si>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</si>
  <si>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</si>
  <si>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</si>
  <si>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</si>
  <si>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</si>
  <si>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</si>
  <si>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</si>
  <si>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</si>
  <si>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</si>
  <si>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</si>
  <si>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</si>
  <si>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</si>
  <si>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</si>
  <si>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</si>
  <si>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</si>
  <si>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</si>
  <si>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</si>
  <si>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</si>
  <si>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</si>
  <si>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</si>
  <si>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</si>
  <si>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</si>
  <si>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</si>
  <si>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</si>
  <si>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</si>
  <si>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</si>
  <si>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</si>
  <si>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</si>
  <si>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</si>
  <si>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</si>
  <si>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</si>
  <si>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</si>
  <si>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</si>
  <si>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</si>
  <si>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</si>
  <si>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</si>
  <si>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</si>
  <si>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</si>
  <si>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</si>
  <si>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</si>
  <si>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</si>
  <si>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</si>
  <si>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</si>
  <si>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</si>
  <si>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</si>
  <si>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</si>
  <si>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</si>
  <si>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</si>
  <si>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</si>
  <si>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</si>
  <si>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</si>
  <si>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</si>
  <si>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</si>
  <si>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</si>
  <si>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</si>
  <si>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</si>
  <si>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</si>
  <si>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</si>
  <si>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</si>
  <si>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</si>
  <si>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</si>
  <si>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</si>
  <si>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</si>
  <si>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</si>
  <si>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</si>
  <si>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</si>
  <si>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</si>
  <si>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</si>
  <si>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</si>
  <si>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</si>
  <si>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</si>
  <si>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</si>
  <si>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</si>
  <si>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</si>
  <si>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</si>
  <si>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</si>
  <si>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</si>
  <si>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</si>
  <si>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</si>
  <si>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</si>
  <si>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</si>
  <si>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</si>
  <si>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</si>
  <si>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</si>
  <si>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</si>
  <si>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</si>
  <si>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</si>
  <si>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</si>
  <si>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</si>
  <si>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</si>
  <si>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</si>
  <si>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</si>
  <si>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</si>
  <si>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</si>
  <si>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</si>
  <si>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</si>
  <si>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</si>
  <si>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</si>
  <si>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</si>
  <si>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</si>
  <si>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</si>
  <si>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</si>
  <si>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</si>
  <si>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</si>
  <si>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</si>
  <si>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</si>
  <si>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</si>
  <si>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</si>
  <si>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</si>
  <si>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</si>
  <si>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</si>
  <si>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</si>
  <si>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</si>
  <si>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</si>
  <si>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</si>
  <si>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</si>
  <si>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</si>
  <si>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</si>
  <si>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</si>
  <si>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</si>
  <si>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</si>
  <si>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</si>
  <si>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</si>
  <si>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</si>
  <si>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</si>
  <si>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</si>
  <si>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</si>
  <si>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</si>
  <si>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</si>
  <si>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</si>
  <si>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</si>
  <si>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</si>
  <si>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</si>
  <si>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</si>
  <si>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</si>
  <si>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</si>
  <si>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</si>
  <si>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</si>
  <si>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</si>
  <si>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</si>
  <si>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</si>
  <si>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</si>
  <si>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</si>
  <si>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</si>
  <si>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</si>
  <si>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</si>
  <si>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</si>
  <si>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</si>
  <si>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</si>
  <si>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</si>
  <si>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</si>
  <si>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</si>
  <si>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</si>
  <si>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</si>
  <si>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</si>
  <si>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</si>
  <si>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</si>
  <si>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</si>
  <si>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</si>
  <si>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</si>
  <si>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</si>
  <si>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</si>
  <si>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</si>
  <si>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</si>
  <si>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</si>
  <si>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</si>
  <si>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</si>
  <si>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</si>
  <si>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</si>
  <si>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</si>
  <si>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</si>
  <si>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</si>
  <si>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</si>
  <si>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</si>
  <si>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</si>
  <si>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</si>
  <si>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</si>
  <si>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</si>
  <si>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</si>
  <si>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</si>
  <si>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</si>
  <si>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</si>
  <si>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</si>
  <si>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</si>
  <si>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</si>
  <si>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</si>
  <si>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</si>
  <si>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</si>
  <si>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</si>
  <si>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</si>
  <si>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</si>
  <si>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</si>
  <si>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</si>
  <si>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</si>
  <si>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</si>
  <si>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</si>
  <si>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</si>
  <si>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</si>
  <si>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</si>
  <si>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</si>
  <si>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</si>
  <si>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</si>
  <si>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</si>
  <si>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</si>
  <si>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</si>
  <si>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</si>
  <si>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</si>
  <si>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</si>
  <si>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</si>
  <si>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</si>
  <si>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</si>
  <si>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</si>
  <si>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</si>
  <si>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</si>
  <si>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</si>
  <si>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</si>
  <si>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</si>
  <si>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</si>
  <si>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</si>
  <si>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</si>
  <si>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</si>
  <si>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</si>
  <si>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</si>
  <si>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</si>
  <si>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</si>
  <si>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</si>
  <si>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</si>
  <si>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</si>
  <si>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</si>
  <si>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</si>
  <si>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</si>
  <si>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</si>
  <si>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</si>
  <si>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</si>
  <si>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</si>
  <si>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</si>
  <si>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</si>
  <si>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</si>
  <si>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</si>
  <si>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</si>
  <si>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</si>
  <si>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</si>
  <si>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</si>
  <si>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</si>
  <si>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</si>
  <si>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</si>
  <si>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</si>
  <si>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</si>
  <si>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</si>
  <si>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</si>
  <si>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</si>
  <si>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</si>
  <si>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</si>
  <si>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</si>
  <si>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</si>
  <si>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</si>
  <si>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</si>
  <si>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</si>
  <si>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</si>
  <si>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</si>
  <si>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</si>
  <si>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</si>
  <si>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</si>
  <si>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</si>
  <si>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</si>
  <si>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</si>
  <si>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</si>
  <si>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</si>
  <si>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</si>
  <si>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</si>
  <si>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</si>
  <si>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</si>
  <si>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</si>
  <si>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</si>
  <si>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</si>
  <si>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</si>
  <si>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</si>
  <si>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</si>
  <si>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</si>
  <si>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</si>
  <si>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</si>
  <si>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</si>
  <si>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</si>
  <si>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</si>
  <si>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</si>
  <si>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</si>
  <si>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</si>
  <si>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</si>
  <si>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</si>
  <si>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</si>
  <si>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</si>
  <si>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</si>
  <si>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</si>
  <si>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</si>
  <si>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</si>
  <si>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</si>
  <si>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</si>
  <si>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</si>
  <si>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</si>
  <si>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</si>
  <si>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</si>
  <si>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</si>
  <si>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</si>
  <si>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</si>
  <si>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</si>
  <si>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</si>
  <si>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</si>
  <si>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</si>
  <si>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</si>
  <si>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</si>
  <si>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</si>
  <si>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</si>
  <si>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</si>
  <si>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</si>
  <si>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</si>
  <si>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</si>
  <si>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</si>
  <si>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</si>
  <si>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</si>
  <si>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</si>
  <si>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</si>
  <si>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</si>
  <si>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</si>
  <si>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</si>
  <si>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</si>
  <si>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</si>
  <si>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</si>
  <si>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</si>
  <si>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</si>
  <si>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</si>
  <si>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</si>
  <si>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</si>
  <si>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</si>
  <si>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</si>
  <si>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</si>
  <si>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</si>
  <si>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</si>
  <si>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</si>
  <si>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</si>
  <si>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</si>
  <si>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</si>
  <si>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</si>
  <si>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</si>
  <si>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</si>
  <si>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</si>
  <si>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</si>
  <si>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</si>
  <si>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</si>
  <si>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</si>
  <si>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</si>
  <si>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</si>
  <si>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</si>
  <si>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</si>
  <si>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</si>
  <si>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</si>
  <si>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</si>
  <si>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</si>
  <si>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</si>
  <si>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</si>
  <si>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</si>
  <si>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</si>
  <si>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</si>
  <si>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</si>
  <si>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</si>
  <si>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</si>
  <si>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</si>
  <si>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</si>
  <si>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</si>
  <si>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</si>
  <si>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</si>
  <si>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</si>
  <si>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</si>
  <si>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</si>
  <si>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</si>
  <si>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</si>
  <si>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</si>
  <si>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</si>
  <si>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</si>
  <si>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</si>
  <si>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</si>
  <si>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</si>
  <si>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</si>
  <si>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</si>
  <si>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</si>
  <si>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</si>
  <si>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</si>
  <si>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</si>
  <si>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</si>
  <si>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</si>
  <si>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</si>
  <si>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</si>
  <si>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</si>
  <si>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</si>
  <si>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</si>
  <si>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</si>
  <si>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</si>
  <si>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</si>
  <si>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</si>
  <si>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</si>
  <si>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</si>
  <si>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</si>
  <si>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</si>
  <si>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</si>
  <si>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</si>
  <si>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</si>
  <si>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</si>
  <si>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</si>
  <si>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</si>
  <si>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</si>
  <si>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</si>
  <si>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</si>
  <si>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</si>
  <si>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</si>
  <si>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</si>
  <si>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</si>
  <si>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</si>
  <si>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</si>
  <si>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</si>
  <si>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</si>
  <si>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</si>
  <si>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</si>
  <si>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</si>
  <si>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</si>
  <si>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</si>
  <si>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</si>
  <si>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</si>
  <si>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</si>
  <si>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</si>
  <si>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</si>
  <si>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</si>
  <si>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</si>
  <si>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</si>
  <si>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</si>
  <si>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</si>
  <si>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</si>
  <si>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</si>
  <si>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</si>
  <si>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</si>
  <si>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</si>
  <si>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</si>
  <si>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</si>
  <si>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</si>
  <si>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</si>
  <si>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</si>
  <si>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</si>
  <si>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</si>
  <si>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</si>
  <si>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</si>
  <si>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</si>
  <si>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</si>
  <si>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</si>
  <si>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</si>
  <si>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</si>
  <si>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</si>
  <si>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</si>
  <si>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</si>
  <si>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</si>
  <si>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</si>
  <si>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</si>
  <si>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</si>
  <si>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</si>
  <si>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</si>
  <si>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</si>
  <si>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</si>
  <si>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</si>
  <si>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</si>
  <si>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</si>
  <si>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</si>
  <si>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</si>
  <si>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</si>
  <si>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</si>
  <si>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</si>
  <si>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</si>
  <si>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</si>
  <si>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</si>
  <si>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</si>
  <si>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</si>
  <si>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</si>
  <si>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</si>
  <si>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</si>
  <si>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</si>
  <si>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</si>
  <si>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</si>
  <si>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</si>
  <si>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</si>
  <si>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</si>
  <si>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</si>
  <si>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</si>
  <si>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</si>
  <si>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</si>
  <si>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</si>
  <si>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</si>
  <si>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</si>
  <si>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</si>
  <si>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</si>
  <si>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</si>
  <si>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</si>
  <si>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</si>
  <si>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</si>
  <si>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</si>
  <si>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</si>
  <si>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</si>
  <si>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</si>
  <si>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</si>
  <si>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</si>
  <si>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</si>
  <si>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</si>
  <si>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</si>
  <si>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</si>
  <si>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</si>
  <si>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</si>
  <si>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</si>
  <si>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</si>
  <si>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</si>
  <si>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</si>
  <si>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</si>
  <si>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</si>
  <si>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</si>
  <si>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</si>
  <si>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</si>
  <si>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</si>
  <si>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</si>
  <si>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</si>
  <si>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</si>
  <si>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</si>
  <si>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</si>
  <si>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</si>
  <si>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</si>
  <si>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</si>
  <si>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</si>
  <si>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</si>
  <si>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</si>
  <si>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</si>
  <si>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</si>
  <si>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</si>
  <si>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</si>
  <si>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</si>
  <si>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</si>
  <si>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</si>
  <si>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</si>
  <si>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</si>
  <si>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</si>
  <si>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</si>
  <si>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</si>
  <si>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</si>
  <si>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</si>
  <si>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</si>
  <si>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</si>
  <si>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</si>
  <si>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</si>
  <si>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</si>
  <si>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</si>
  <si>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</si>
  <si>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</si>
  <si>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</si>
  <si>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</si>
  <si>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</si>
  <si>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</si>
  <si>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</si>
  <si>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</si>
  <si>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</si>
  <si>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</si>
  <si>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</si>
  <si>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</si>
  <si>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</si>
  <si>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</si>
  <si>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</si>
  <si>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</si>
  <si>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</si>
  <si>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</si>
  <si>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</si>
  <si>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</si>
  <si>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</si>
  <si>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</si>
  <si>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</si>
  <si>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</si>
  <si>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</si>
  <si>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</si>
  <si>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</si>
  <si>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</si>
  <si>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</si>
  <si>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</si>
  <si>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</si>
  <si>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</si>
  <si>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</si>
  <si>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</si>
  <si>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</si>
  <si>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</si>
  <si>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</si>
  <si>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</si>
  <si>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</si>
  <si>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</si>
  <si>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</si>
  <si>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</si>
  <si>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</si>
  <si>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</si>
  <si>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</si>
  <si>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</si>
  <si>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</si>
  <si>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</si>
  <si>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</si>
  <si>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</si>
  <si>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</si>
  <si>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</si>
  <si>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</si>
  <si>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</si>
  <si>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</si>
  <si>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</si>
  <si>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</si>
  <si>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</si>
  <si>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</si>
  <si>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</si>
  <si>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</si>
  <si>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</si>
  <si>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</si>
  <si>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</si>
  <si>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</si>
  <si>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</si>
  <si>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</si>
  <si>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</si>
  <si>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</si>
  <si>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</si>
  <si>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</si>
  <si>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</si>
  <si>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</si>
  <si>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</si>
  <si>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</si>
  <si>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</si>
  <si>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</si>
  <si>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</si>
  <si>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</si>
  <si>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</si>
  <si>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</si>
  <si>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</si>
  <si>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</si>
  <si>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</si>
  <si>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</si>
  <si>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</si>
  <si>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</si>
  <si>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</si>
  <si>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</si>
  <si>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</si>
  <si>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</si>
  <si>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</si>
  <si>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</si>
  <si>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</si>
  <si>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</si>
  <si>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</si>
  <si>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</si>
  <si>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</si>
  <si>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</si>
  <si>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</si>
  <si>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</si>
  <si>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</si>
  <si>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</si>
  <si>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</si>
  <si>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</si>
  <si>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</si>
  <si>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</si>
  <si>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</si>
  <si>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</si>
  <si>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</si>
  <si>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</si>
  <si>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</si>
  <si>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</si>
  <si>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</si>
  <si>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</si>
  <si>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</si>
  <si>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</si>
  <si>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</si>
  <si>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</si>
  <si>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</si>
  <si>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</si>
  <si>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</si>
  <si>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</si>
  <si>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</si>
  <si>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</si>
  <si>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</si>
  <si>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</si>
  <si>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</si>
  <si>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</si>
  <si>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</si>
  <si>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</si>
  <si>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</si>
  <si>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</si>
  <si>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</si>
  <si>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</si>
  <si>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</si>
  <si>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</si>
  <si>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</si>
  <si>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</si>
  <si>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</si>
  <si>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</si>
  <si>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</si>
  <si>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</si>
  <si>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</si>
  <si>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</si>
  <si>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</si>
  <si>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</si>
  <si>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</si>
  <si>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</si>
  <si>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</si>
  <si>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</si>
  <si>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</si>
  <si>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</si>
  <si>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</si>
  <si>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</si>
  <si>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</si>
  <si>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</si>
  <si>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</si>
  <si>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</si>
  <si>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</si>
  <si>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</si>
  <si>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</si>
  <si>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</si>
  <si>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</si>
  <si>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</si>
  <si>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</si>
  <si>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</si>
  <si>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</si>
  <si>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</si>
  <si>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</si>
  <si>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</si>
  <si>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</si>
  <si>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</si>
  <si>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</si>
  <si>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</si>
  <si>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</si>
  <si>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</si>
  <si>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</si>
  <si>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</si>
  <si>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</si>
  <si>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</si>
  <si>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</si>
  <si>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</si>
  <si>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</si>
  <si>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</si>
  <si>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</si>
  <si>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</si>
  <si>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</si>
  <si>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</si>
  <si>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</si>
  <si>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</si>
  <si>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</si>
  <si>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</si>
  <si>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</si>
  <si>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</si>
  <si>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</si>
  <si>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</si>
  <si>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</si>
  <si>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</si>
  <si>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</si>
  <si>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</si>
  <si>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</si>
  <si>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</si>
  <si>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</si>
  <si>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</si>
  <si>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</si>
  <si>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</si>
  <si>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</si>
  <si>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</si>
  <si>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</si>
  <si>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</si>
  <si>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</si>
  <si>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</si>
  <si>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</si>
  <si>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</si>
  <si>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</si>
  <si>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</si>
  <si>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</si>
  <si>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</si>
  <si>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</si>
  <si>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</si>
  <si>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</si>
  <si>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</si>
  <si>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</si>
  <si>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</si>
  <si>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</si>
  <si>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</si>
  <si>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</si>
  <si>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</si>
  <si>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</si>
  <si>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</si>
  <si>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</si>
  <si>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</si>
  <si>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</si>
  <si>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</si>
  <si>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</si>
  <si>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</si>
  <si>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</si>
  <si>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</si>
  <si>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</si>
  <si>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</si>
  <si>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</si>
  <si>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</si>
  <si>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</si>
  <si>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</si>
  <si>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</si>
  <si>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</si>
  <si>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</si>
  <si>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</si>
  <si>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</si>
  <si>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</si>
  <si>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</si>
  <si>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</si>
  <si>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</si>
  <si>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</si>
  <si>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</si>
  <si>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</si>
  <si>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</si>
  <si>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</si>
  <si>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</si>
  <si>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</si>
  <si>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</si>
  <si>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</si>
  <si>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</si>
  <si>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</si>
  <si>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</si>
  <si>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</si>
  <si>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</si>
  <si>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</si>
  <si>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</si>
  <si>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</si>
  <si>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</si>
  <si>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</si>
  <si>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</si>
  <si>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</si>
  <si>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</si>
  <si>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</si>
  <si>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</si>
  <si>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</si>
  <si>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</si>
  <si>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</si>
  <si>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</si>
  <si>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</si>
  <si>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</si>
  <si>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</si>
  <si>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</si>
  <si>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</si>
  <si>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</si>
  <si>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</si>
  <si>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</si>
  <si>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</si>
  <si>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</si>
  <si>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</si>
  <si>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</si>
  <si>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</si>
  <si>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</si>
  <si>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</si>
  <si>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</si>
  <si>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</si>
  <si>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</si>
  <si>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</si>
  <si>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</si>
  <si>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</si>
  <si>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</si>
  <si>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</si>
  <si>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</si>
  <si>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</si>
  <si>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</si>
  <si>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</si>
  <si>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</si>
  <si>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</si>
  <si>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</si>
  <si>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</si>
  <si>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</si>
  <si>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</si>
  <si>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</si>
  <si>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</si>
  <si>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</si>
  <si>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</si>
  <si>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</si>
  <si>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</si>
  <si>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</si>
  <si>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</si>
  <si>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</si>
  <si>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</si>
  <si>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</si>
  <si>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</si>
  <si>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</si>
  <si>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</si>
  <si>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</si>
  <si>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</si>
  <si>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</si>
  <si>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</si>
  <si>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</si>
  <si>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</si>
  <si>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</si>
  <si>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</si>
  <si>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</si>
  <si>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</si>
  <si>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</si>
  <si>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</si>
  <si>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</si>
  <si>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</si>
  <si>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</si>
  <si>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</si>
  <si>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</si>
  <si>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</si>
  <si>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</si>
  <si>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</si>
  <si>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</si>
  <si>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</si>
  <si>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</si>
  <si>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</si>
  <si>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</si>
  <si>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</si>
  <si>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</si>
  <si>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</si>
  <si>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</si>
  <si>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</si>
  <si>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</si>
  <si>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</si>
  <si>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</si>
  <si>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</si>
  <si>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</si>
  <si>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</si>
  <si>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</si>
  <si>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</si>
  <si>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</si>
  <si>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</si>
  <si>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</si>
  <si>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</si>
  <si>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</si>
  <si>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</si>
  <si>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</si>
  <si>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</si>
  <si>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</si>
  <si>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</si>
  <si>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</si>
  <si>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</si>
  <si>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</si>
  <si>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</si>
  <si>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</si>
  <si>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</si>
  <si>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</si>
  <si>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</si>
  <si>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</si>
  <si>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</si>
  <si>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</si>
  <si>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</si>
  <si>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</si>
  <si>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</si>
  <si>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</si>
  <si>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</si>
  <si>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</si>
  <si>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</si>
  <si>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</si>
  <si>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</si>
  <si>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</si>
  <si>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</si>
  <si>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</si>
  <si>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</si>
  <si>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</si>
  <si>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</si>
  <si>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</si>
  <si>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</si>
  <si>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</si>
  <si>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</si>
  <si>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</si>
  <si>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</si>
  <si>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</si>
  <si>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</si>
  <si>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</si>
  <si>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</si>
  <si>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</si>
  <si>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</si>
  <si>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</si>
  <si>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</si>
  <si>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</si>
  <si>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</si>
  <si>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</si>
  <si>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</si>
  <si>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</si>
  <si>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</si>
  <si>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</si>
  <si>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</si>
  <si>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</si>
  <si>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</si>
  <si>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</si>
  <si>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</si>
  <si>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</si>
  <si>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</si>
  <si>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</si>
  <si>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</si>
  <si>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</si>
  <si>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</si>
  <si>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</si>
  <si>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</si>
  <si>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</si>
  <si>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</si>
  <si>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</si>
  <si>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</si>
  <si>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</si>
  <si>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</si>
  <si>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</si>
  <si>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</si>
  <si>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</si>
  <si>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</si>
  <si>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</si>
  <si>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</si>
  <si>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</si>
  <si>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</si>
  <si>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</si>
  <si>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</si>
  <si>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</si>
  <si>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</si>
  <si>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</si>
  <si>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</si>
  <si>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</si>
  <si>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</si>
  <si>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</si>
  <si>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</si>
  <si>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</si>
  <si>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</si>
  <si>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</si>
  <si>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</si>
  <si>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</si>
  <si>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</si>
  <si>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</si>
  <si>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</si>
  <si>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</si>
  <si>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</si>
  <si>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</si>
  <si>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</si>
  <si>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</si>
  <si>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</si>
  <si>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</si>
  <si>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</si>
  <si>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</si>
  <si>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</si>
  <si>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</si>
  <si>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</si>
  <si>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</si>
  <si>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</si>
  <si>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</si>
  <si>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</si>
  <si>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</si>
  <si>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</si>
  <si>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</si>
  <si>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</si>
  <si>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</si>
  <si>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</si>
  <si>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</si>
  <si>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</si>
  <si>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</si>
  <si>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</si>
  <si>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</si>
  <si>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</si>
  <si>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</si>
  <si>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</si>
  <si>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</si>
  <si>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</si>
  <si>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</si>
  <si>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</si>
  <si>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</si>
  <si>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</si>
  <si>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</si>
  <si>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</si>
  <si>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</si>
  <si>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</si>
  <si>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</si>
  <si>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</si>
  <si>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</si>
  <si>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</si>
  <si>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</si>
  <si>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</si>
  <si>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</si>
  <si>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</si>
  <si>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</si>
  <si>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</si>
  <si>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</si>
  <si>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</si>
  <si>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</si>
  <si>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</si>
  <si>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</si>
  <si>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</si>
  <si>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</si>
  <si>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</si>
  <si>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</si>
  <si>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</si>
  <si>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</si>
  <si>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</si>
  <si>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</si>
  <si>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</si>
  <si>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</si>
  <si>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</si>
  <si>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</si>
  <si>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</si>
  <si>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</si>
  <si>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</si>
  <si>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</si>
  <si>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</si>
  <si>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</si>
  <si>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</si>
  <si>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</si>
  <si>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</si>
  <si>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</si>
  <si>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</si>
  <si>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</si>
  <si>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</si>
  <si>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</si>
  <si>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</si>
  <si>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</si>
  <si>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</si>
  <si>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</si>
  <si>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</si>
  <si>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</si>
  <si>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</si>
  <si>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</si>
  <si>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</si>
  <si>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</si>
  <si>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</si>
  <si>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</si>
  <si>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</si>
  <si>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</si>
  <si>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</si>
  <si>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</si>
  <si>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</si>
  <si>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</si>
  <si>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</si>
  <si>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</si>
  <si>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</si>
  <si>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</si>
  <si>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</si>
  <si>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</si>
  <si>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</si>
  <si>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</si>
  <si>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</si>
  <si>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</si>
  <si>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</si>
  <si>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</si>
  <si>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</si>
  <si>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</si>
  <si>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</si>
  <si>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</si>
  <si>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</si>
  <si>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</si>
  <si>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</si>
  <si>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</si>
  <si>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</si>
  <si>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</si>
  <si>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</si>
  <si>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</si>
  <si>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</si>
  <si>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</si>
  <si>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</si>
  <si>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</si>
  <si>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</si>
  <si>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</si>
  <si>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</si>
  <si>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</si>
  <si>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</si>
  <si>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</si>
  <si>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</si>
  <si>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</si>
  <si>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</si>
  <si>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</si>
  <si>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</si>
  <si>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</si>
  <si>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</si>
  <si>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</si>
  <si>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</si>
  <si>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</si>
  <si>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</si>
  <si>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</si>
  <si>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</si>
  <si>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</si>
  <si>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</si>
  <si>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</si>
  <si>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</si>
  <si>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</si>
  <si>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</si>
  <si>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</si>
  <si>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</si>
  <si>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</si>
  <si>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</si>
  <si>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</si>
  <si>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</si>
  <si>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</si>
  <si>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</si>
  <si>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</si>
  <si>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</si>
  <si>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</si>
  <si>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</si>
  <si>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</si>
  <si>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</si>
  <si>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</si>
  <si>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</si>
  <si>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</si>
  <si>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</si>
  <si>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</si>
  <si>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</si>
  <si>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</si>
  <si>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</si>
  <si>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</si>
  <si>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</si>
  <si>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</si>
  <si>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</si>
  <si>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</si>
  <si>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</si>
  <si>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</si>
  <si>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</si>
  <si>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</si>
  <si>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</si>
  <si>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</si>
  <si>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</si>
  <si>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</si>
  <si>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</si>
  <si>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</si>
  <si>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</si>
  <si>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</si>
  <si>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</si>
  <si>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</si>
  <si>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</si>
  <si>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</si>
  <si>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</si>
  <si>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</si>
  <si>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</si>
  <si>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</si>
  <si>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</si>
  <si>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</si>
  <si>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</si>
  <si>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</si>
  <si>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</si>
  <si>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</si>
  <si>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</si>
  <si>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</si>
  <si>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</si>
  <si>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</si>
  <si>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</si>
  <si>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</si>
  <si>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</si>
  <si>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</si>
  <si>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</si>
  <si>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</si>
  <si>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</si>
  <si>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</si>
  <si>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</si>
  <si>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</si>
  <si>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</si>
  <si>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</si>
  <si>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</si>
  <si>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</si>
  <si>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</si>
  <si>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</si>
  <si>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</si>
  <si>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</si>
  <si>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</si>
  <si>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</si>
  <si>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</si>
  <si>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</si>
  <si>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</si>
  <si>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</si>
  <si>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</si>
  <si>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</si>
  <si>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</si>
  <si>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</si>
  <si>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</si>
  <si>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</si>
  <si>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</si>
  <si>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</si>
  <si>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</si>
  <si>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</si>
  <si>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</si>
  <si>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</si>
  <si>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</si>
  <si>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</si>
  <si>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</si>
  <si>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</si>
  <si>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</si>
  <si>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</si>
  <si>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</si>
  <si>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</si>
  <si>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</si>
  <si>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</si>
  <si>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</si>
  <si>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</si>
  <si>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</si>
  <si>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</si>
  <si>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</si>
  <si>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</si>
  <si>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</si>
  <si>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</si>
  <si>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</si>
  <si>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</si>
  <si>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</si>
  <si>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</si>
  <si>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</si>
  <si>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</si>
  <si>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</si>
  <si>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</si>
  <si>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</si>
  <si>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</si>
  <si>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</si>
  <si>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</si>
  <si>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</si>
  <si>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</si>
  <si>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</si>
  <si>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</si>
  <si>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</si>
  <si>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</si>
  <si>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</si>
  <si>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</si>
  <si>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</si>
  <si>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</si>
  <si>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</si>
  <si>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</si>
  <si>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</si>
  <si>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</si>
  <si>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</si>
  <si>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</si>
  <si>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</si>
  <si>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</si>
  <si>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</si>
  <si>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</si>
  <si>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</si>
  <si>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</si>
  <si>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</si>
  <si>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</si>
  <si>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</si>
  <si>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</si>
  <si>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</si>
  <si>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</si>
  <si>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</si>
  <si>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</si>
  <si>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</si>
  <si>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</si>
  <si>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</si>
  <si>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</si>
  <si>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</si>
  <si>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</si>
  <si>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</si>
  <si>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</si>
  <si>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</si>
  <si>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</si>
  <si>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</si>
  <si>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</si>
  <si>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</si>
  <si>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</si>
  <si>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</si>
  <si>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</si>
  <si>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</si>
  <si>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</si>
  <si>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</si>
  <si>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</si>
  <si>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</si>
  <si>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</si>
  <si>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</si>
  <si>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</si>
  <si>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</si>
  <si>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</si>
  <si>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</si>
  <si>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</si>
  <si>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</si>
  <si>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</si>
  <si>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</si>
  <si>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</si>
  <si>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</si>
  <si>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</si>
  <si>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</si>
  <si>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</si>
  <si>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</si>
  <si>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</si>
  <si>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</si>
  <si>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</si>
  <si>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</si>
  <si>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</si>
  <si>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</si>
  <si>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</si>
  <si>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</si>
  <si>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</si>
  <si>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</si>
  <si>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</si>
  <si>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</si>
  <si>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</si>
  <si>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</si>
  <si>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</si>
  <si>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</si>
  <si>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</si>
  <si>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</si>
  <si>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</si>
  <si>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</si>
  <si>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</si>
  <si>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</si>
  <si>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</si>
  <si>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</si>
  <si>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</si>
  <si>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</si>
  <si>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</si>
  <si>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</si>
  <si>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</si>
  <si>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</si>
  <si>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</si>
  <si>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</si>
  <si>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</si>
  <si>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</si>
  <si>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</si>
  <si>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</si>
  <si>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</si>
  <si>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</si>
  <si>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</si>
  <si>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</si>
  <si>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</si>
  <si>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</si>
  <si>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</si>
  <si>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</si>
  <si>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</si>
  <si>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</si>
  <si>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</si>
  <si>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</si>
  <si>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</si>
  <si>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</si>
  <si>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</si>
  <si>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</si>
  <si>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</si>
  <si>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</si>
  <si>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</si>
  <si>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</si>
  <si>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</si>
  <si>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</si>
  <si>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</si>
  <si>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</si>
  <si>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</si>
  <si>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</si>
  <si>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</si>
  <si>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</si>
  <si>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</si>
  <si>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</si>
  <si>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</si>
  <si>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</si>
  <si>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</si>
  <si>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</si>
  <si>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</si>
  <si>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</si>
  <si>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</si>
  <si>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</si>
  <si>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</si>
  <si>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</si>
  <si>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</si>
  <si>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</si>
  <si>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</si>
  <si>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</si>
  <si>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</si>
  <si>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</si>
  <si>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</si>
  <si>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</si>
  <si>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</si>
  <si>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</si>
  <si>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</si>
  <si>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</si>
  <si>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</si>
  <si>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</si>
  <si>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</si>
  <si>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</si>
  <si>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</si>
  <si>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</si>
  <si>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</si>
  <si>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</si>
  <si>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</si>
  <si>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</si>
  <si>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</si>
  <si>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</si>
  <si>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</si>
  <si>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</si>
  <si>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</si>
  <si>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</si>
  <si>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</si>
  <si>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</si>
  <si>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</si>
  <si>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</si>
  <si>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</si>
  <si>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</si>
  <si>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</si>
  <si>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</si>
  <si>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</si>
  <si>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</si>
  <si>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</si>
  <si>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</si>
  <si>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</si>
  <si>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</si>
  <si>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</si>
  <si>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</si>
  <si>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</si>
  <si>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</si>
  <si>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</si>
  <si>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</si>
  <si>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</si>
  <si>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</si>
  <si>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</si>
  <si>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</si>
  <si>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</si>
  <si>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</si>
  <si>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</si>
  <si>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</si>
  <si>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</si>
  <si>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</si>
  <si>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</si>
  <si>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</si>
  <si>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</si>
  <si>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</si>
  <si>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</si>
  <si>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</si>
  <si>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</si>
  <si>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</si>
  <si>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</si>
  <si>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</si>
  <si>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</si>
  <si>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</si>
  <si>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</si>
  <si>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</si>
  <si>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</si>
  <si>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</si>
  <si>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</si>
  <si>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</si>
  <si>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</si>
  <si>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</si>
  <si>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</si>
  <si>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</si>
  <si>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</si>
  <si>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</si>
  <si>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</si>
  <si>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</si>
  <si>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</si>
  <si>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</si>
  <si>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</si>
  <si>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</si>
  <si>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</si>
  <si>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</si>
  <si>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</si>
  <si>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</si>
  <si>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</si>
  <si>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</si>
  <si>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</si>
  <si>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</si>
  <si>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</si>
  <si>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</si>
  <si>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</si>
  <si>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</si>
  <si>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</si>
  <si>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</si>
  <si>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</si>
  <si>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</si>
  <si>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</si>
  <si>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</si>
  <si>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</si>
  <si>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</si>
  <si>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</si>
  <si>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</si>
  <si>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</si>
  <si>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</si>
  <si>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</si>
  <si>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</si>
  <si>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</si>
  <si>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</si>
  <si>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</si>
  <si>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</si>
  <si>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</si>
  <si>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</si>
  <si>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</si>
  <si>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</si>
  <si>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</si>
  <si>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</si>
  <si>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</si>
  <si>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</si>
  <si>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</si>
  <si>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</si>
  <si>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</si>
  <si>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</si>
  <si>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</si>
  <si>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</si>
  <si>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</si>
  <si>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</si>
  <si>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</si>
  <si>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</si>
  <si>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</si>
  <si>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</si>
  <si>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</si>
  <si>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</si>
  <si>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</si>
  <si>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</si>
  <si>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</si>
  <si>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</si>
  <si>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</si>
  <si>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</si>
  <si>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</si>
  <si>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</si>
  <si>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</si>
  <si>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</si>
  <si>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</si>
  <si>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</si>
  <si>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</si>
  <si>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</si>
  <si>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</si>
  <si>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</si>
  <si>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</si>
  <si>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</si>
  <si>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</si>
  <si>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</si>
  <si>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</si>
  <si>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</si>
  <si>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</si>
  <si>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</si>
  <si>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</si>
  <si>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</si>
  <si>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</si>
  <si>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</si>
  <si>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</si>
  <si>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</si>
  <si>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</si>
  <si>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</si>
  <si>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</si>
  <si>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</si>
  <si>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</si>
  <si>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</si>
  <si>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</si>
  <si>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</si>
  <si>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</si>
  <si>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</si>
  <si>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</si>
  <si>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</si>
  <si>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</si>
  <si>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</si>
  <si>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</si>
  <si>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</si>
  <si>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</si>
  <si>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</si>
  <si>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</si>
  <si>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</si>
  <si>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</si>
  <si>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</si>
  <si>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</si>
  <si>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</si>
  <si>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</si>
  <si>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</si>
  <si>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</si>
  <si>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</si>
  <si>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</si>
  <si>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</si>
  <si>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</si>
  <si>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</si>
  <si>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</si>
  <si>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</si>
  <si>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</si>
  <si>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</si>
  <si>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</si>
  <si>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</si>
  <si>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</si>
  <si>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</si>
  <si>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</si>
  <si>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</si>
  <si>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</si>
  <si>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</si>
  <si>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</si>
  <si>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</si>
  <si>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</si>
  <si>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</si>
  <si>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</si>
  <si>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</si>
  <si>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</si>
  <si>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</si>
  <si>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</si>
  <si>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</si>
  <si>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</si>
  <si>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</si>
  <si>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</si>
  <si>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</si>
  <si>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</si>
  <si>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</si>
  <si>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</si>
  <si>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</si>
  <si>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</si>
  <si>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</si>
  <si>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</si>
  <si>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</si>
  <si>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</si>
  <si>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</si>
  <si>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</si>
  <si>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</si>
  <si>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</si>
  <si>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</si>
  <si>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</si>
  <si>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</si>
  <si>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</si>
  <si>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</si>
  <si>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</si>
  <si>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</si>
  <si>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</si>
  <si>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</si>
  <si>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</si>
  <si>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</si>
  <si>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</si>
  <si>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</si>
  <si>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</si>
  <si>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</si>
  <si>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</si>
  <si>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</si>
  <si>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</si>
  <si>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</si>
  <si>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</si>
  <si>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</si>
  <si>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</si>
  <si>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</si>
  <si>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</si>
  <si>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</si>
  <si>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</si>
  <si>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</si>
  <si>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</si>
  <si>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</si>
  <si>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</si>
  <si>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</si>
  <si>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</si>
  <si>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</si>
  <si>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</si>
  <si>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</si>
  <si>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</si>
  <si>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</si>
  <si>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</si>
  <si>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</si>
  <si>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</si>
  <si>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</si>
  <si>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</si>
  <si>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</si>
  <si>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</si>
  <si>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</si>
  <si>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</si>
  <si>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</si>
  <si>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</si>
  <si>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</si>
  <si>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</si>
  <si>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</si>
  <si>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</si>
  <si>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</si>
  <si>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</si>
  <si>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</si>
  <si>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</si>
  <si>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</si>
  <si>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</si>
  <si>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</si>
  <si>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</si>
  <si>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</si>
  <si>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</si>
  <si>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</si>
  <si>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</si>
  <si>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</si>
  <si>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</si>
  <si>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</si>
  <si>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</si>
  <si>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</si>
  <si>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</si>
  <si>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</si>
  <si>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</si>
  <si>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</si>
  <si>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</si>
  <si>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</si>
  <si>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</si>
  <si>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</si>
  <si>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</si>
  <si>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</si>
  <si>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</si>
  <si>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</si>
  <si>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</si>
  <si>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</si>
  <si>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</si>
  <si>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</si>
  <si>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</si>
  <si>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</si>
  <si>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</si>
  <si>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</si>
  <si>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</si>
  <si>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</si>
  <si>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</si>
  <si>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</si>
  <si>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</si>
  <si>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</si>
  <si>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</si>
  <si>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</si>
  <si>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</si>
  <si>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</si>
  <si>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</si>
  <si>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</si>
  <si>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</si>
  <si>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</si>
  <si>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</si>
  <si>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</si>
  <si>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</si>
  <si>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</si>
  <si>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</si>
  <si>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</si>
  <si>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</si>
  <si>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</si>
  <si>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</si>
  <si>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</si>
  <si>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</si>
  <si>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</si>
  <si>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</si>
  <si>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</si>
  <si>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</si>
  <si>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</si>
  <si>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</si>
  <si>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</si>
  <si>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</si>
  <si>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</si>
  <si>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</si>
  <si>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</si>
  <si>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</si>
  <si>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</si>
  <si>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</si>
  <si>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</si>
  <si>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</si>
  <si>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</si>
  <si>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</si>
  <si>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</si>
  <si>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</si>
  <si>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</si>
  <si>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</si>
  <si>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</si>
  <si>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</si>
  <si>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</si>
  <si>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</si>
  <si>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</si>
  <si>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</si>
  <si>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</si>
  <si>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</si>
  <si>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</si>
  <si>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</si>
  <si>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</si>
  <si>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</si>
  <si>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</si>
  <si>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</si>
  <si>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</si>
  <si>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</si>
  <si>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</si>
  <si>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</si>
  <si>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</si>
  <si>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</si>
  <si>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</si>
  <si>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</si>
  <si>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</si>
  <si>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</si>
  <si>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</si>
  <si>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</si>
  <si>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</si>
  <si>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</si>
  <si>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</si>
  <si>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</si>
  <si>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</si>
  <si>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</si>
  <si>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</si>
  <si>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</si>
  <si>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</si>
  <si>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</si>
  <si>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</si>
  <si>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</si>
  <si>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</si>
  <si>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</si>
  <si>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</si>
  <si>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</si>
  <si>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</si>
  <si>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</si>
  <si>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</si>
  <si>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</si>
  <si>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</si>
  <si>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</si>
  <si>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</si>
  <si>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</si>
  <si>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</si>
  <si>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</si>
  <si>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</si>
  <si>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</si>
  <si>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</si>
  <si>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</si>
  <si>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</si>
  <si>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</si>
  <si>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</si>
  <si>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</si>
  <si>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</si>
  <si>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</si>
  <si>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</si>
  <si>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</si>
  <si>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</si>
  <si>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</si>
  <si>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</si>
  <si>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</si>
  <si>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</si>
  <si>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</si>
  <si>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</si>
  <si>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</si>
  <si>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</si>
  <si>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</si>
  <si>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</si>
  <si>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</si>
  <si>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</si>
  <si>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</si>
  <si>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</si>
  <si>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</si>
  <si>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</si>
  <si>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</si>
  <si>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</si>
  <si>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</si>
  <si>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</si>
  <si>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</si>
  <si>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</si>
  <si>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</si>
  <si>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</si>
  <si>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</si>
  <si>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</si>
  <si>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</si>
  <si>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</si>
  <si>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</si>
  <si>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</si>
  <si>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</si>
  <si>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</si>
  <si>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</si>
  <si>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</si>
  <si>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</si>
  <si>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</si>
  <si>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</si>
  <si>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</si>
  <si>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</si>
  <si>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</si>
  <si>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</si>
  <si>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</si>
  <si>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</si>
  <si>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</si>
  <si>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</si>
  <si>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</si>
  <si>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</si>
  <si>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</si>
  <si>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</si>
  <si>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</si>
  <si>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</si>
  <si>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</si>
  <si>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</si>
  <si>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</si>
  <si>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</si>
  <si>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</si>
  <si>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</si>
  <si>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</si>
  <si>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</si>
  <si>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</si>
  <si>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</si>
  <si>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</si>
  <si>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</si>
  <si>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</si>
  <si>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</si>
  <si>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</si>
  <si>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</si>
  <si>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</si>
  <si>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</si>
  <si>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</si>
  <si>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</si>
  <si>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</si>
  <si>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</si>
  <si>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</si>
  <si>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</si>
  <si>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</si>
  <si>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</si>
  <si>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</si>
  <si>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</si>
  <si>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</si>
  <si>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</si>
  <si>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</si>
  <si>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</si>
  <si>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</si>
  <si>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</si>
  <si>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</si>
  <si>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</si>
  <si>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</si>
  <si>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</si>
  <si>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</si>
  <si>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</si>
  <si>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</si>
  <si>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</si>
  <si>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</si>
  <si>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</si>
  <si>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</si>
  <si>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</si>
  <si>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</si>
  <si>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</si>
  <si>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</si>
  <si>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</si>
  <si>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</si>
  <si>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</si>
  <si>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</si>
  <si>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</si>
  <si>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</si>
  <si>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</si>
  <si>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</si>
  <si>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</si>
  <si>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</si>
  <si>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</si>
  <si>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</si>
  <si>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</si>
  <si>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</si>
  <si>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</si>
  <si>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</si>
  <si>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</si>
  <si>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</si>
  <si>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</si>
  <si>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</si>
  <si>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</si>
  <si>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</si>
  <si>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</si>
  <si>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</si>
  <si>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</si>
  <si>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</si>
  <si>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</si>
  <si>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</si>
  <si>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</si>
  <si>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</si>
  <si>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</si>
  <si>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</si>
  <si>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</si>
  <si>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</si>
  <si>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</si>
  <si>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</si>
  <si>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</si>
  <si>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</si>
  <si>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</si>
  <si>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</si>
  <si>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</si>
  <si>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</si>
  <si>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</si>
  <si>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</si>
  <si>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</si>
  <si>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</si>
  <si>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</si>
  <si>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</si>
  <si>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</si>
  <si>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</si>
  <si>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</si>
  <si>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</si>
  <si>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</si>
  <si>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</si>
  <si>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</si>
  <si>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</si>
  <si>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</si>
  <si>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</si>
  <si>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</si>
  <si>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</si>
  <si>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</si>
  <si>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</si>
  <si>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</si>
  <si>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</si>
  <si>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</si>
  <si>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</si>
  <si>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</si>
  <si>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</si>
  <si>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</si>
  <si>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</si>
  <si>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</si>
  <si>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</si>
  <si>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</si>
  <si>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</si>
  <si>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</si>
  <si>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</si>
  <si>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</si>
  <si>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</si>
  <si>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</si>
  <si>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</si>
  <si>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</si>
  <si>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</si>
  <si>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</si>
  <si>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</si>
  <si>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</si>
  <si>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</si>
  <si>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</si>
  <si>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</si>
  <si>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</si>
  <si>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</si>
  <si>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</si>
  <si>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</si>
  <si>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</si>
  <si>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</si>
  <si>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</si>
  <si>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</si>
  <si>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</si>
  <si>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</si>
  <si>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</si>
  <si>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</si>
  <si>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</si>
  <si>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</si>
  <si>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</si>
  <si>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</si>
  <si>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</si>
  <si>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</si>
  <si>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</si>
  <si>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</si>
  <si>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</si>
  <si>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</si>
  <si>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</si>
  <si>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</si>
  <si>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</si>
  <si>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</si>
  <si>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</si>
  <si>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</si>
  <si>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</si>
  <si>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</si>
  <si>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</si>
  <si>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</si>
  <si>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</si>
  <si>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</si>
  <si>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</si>
  <si>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</si>
  <si>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</si>
  <si>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</si>
  <si>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</si>
  <si>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</si>
  <si>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</si>
  <si>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</si>
  <si>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</si>
  <si>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</si>
  <si>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</si>
  <si>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</si>
  <si>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</si>
  <si>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</si>
  <si>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</si>
  <si>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</si>
  <si>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</si>
  <si>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</si>
  <si>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</si>
  <si>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</si>
  <si>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</si>
  <si>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</si>
  <si>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</si>
  <si>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</si>
  <si>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</si>
  <si>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</si>
  <si>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</si>
  <si>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</si>
  <si>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</si>
  <si>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</si>
  <si>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</si>
  <si>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</si>
  <si>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</si>
  <si>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</si>
  <si>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</si>
  <si>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</si>
  <si>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</si>
  <si>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</si>
  <si>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</si>
  <si>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</si>
  <si>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</si>
  <si>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</si>
  <si>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</si>
  <si>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</si>
  <si>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</si>
  <si>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</si>
  <si>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</si>
  <si>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</si>
  <si>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</si>
  <si>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</si>
  <si>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</si>
  <si>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</si>
  <si>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</si>
  <si>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</si>
  <si>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</si>
  <si>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</si>
  <si>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</si>
  <si>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</si>
  <si>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</si>
  <si>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</si>
  <si>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</si>
  <si>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</si>
  <si>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</si>
  <si>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</si>
  <si>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</si>
  <si>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</si>
  <si>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</si>
  <si>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</si>
  <si>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</si>
  <si>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</si>
  <si>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</si>
  <si>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</si>
  <si>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</si>
  <si>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</si>
  <si>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</si>
  <si>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</si>
  <si>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</si>
  <si>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</si>
  <si>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</si>
  <si>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</si>
  <si>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</si>
  <si>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</si>
  <si>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</si>
  <si>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</si>
  <si>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</si>
  <si>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</si>
  <si>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</si>
  <si>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</si>
  <si>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</si>
  <si>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</si>
  <si>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</si>
  <si>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</si>
  <si>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</si>
  <si>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</si>
  <si>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</si>
  <si>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</si>
  <si>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</si>
  <si>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</si>
  <si>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</si>
  <si>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</si>
  <si>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</si>
  <si>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</si>
  <si>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</si>
  <si>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</si>
  <si>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</si>
  <si>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</si>
  <si>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</si>
  <si>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</si>
  <si>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</si>
  <si>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</si>
  <si>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</si>
  <si>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</si>
  <si>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</si>
  <si>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</si>
  <si>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</si>
  <si>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</si>
  <si>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</si>
  <si>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</si>
  <si>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</si>
  <si>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</si>
  <si>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</si>
  <si>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</si>
  <si>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</si>
  <si>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</si>
  <si>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</si>
  <si>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</si>
  <si>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</si>
  <si>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</si>
  <si>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</si>
  <si>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</si>
  <si>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</si>
  <si>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</si>
  <si>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</si>
  <si>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</si>
  <si>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</si>
  <si>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</si>
  <si>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</si>
  <si>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</si>
  <si>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</si>
  <si>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</si>
  <si>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</si>
  <si>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</si>
  <si>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</si>
  <si>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</si>
  <si>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</si>
  <si>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</si>
  <si>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</si>
  <si>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</si>
  <si>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</si>
  <si>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</si>
  <si>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</si>
  <si>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</si>
  <si>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</si>
  <si>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</si>
  <si>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</si>
  <si>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</si>
  <si>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</si>
  <si>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</si>
  <si>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</si>
  <si>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</si>
  <si>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</si>
  <si>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</si>
  <si>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</si>
  <si>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</si>
  <si>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</si>
  <si>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</si>
  <si>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</si>
  <si>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</si>
  <si>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</si>
  <si>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</si>
  <si>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</si>
  <si>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</si>
  <si>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</si>
  <si>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</si>
  <si>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</si>
  <si>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</si>
  <si>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</si>
  <si>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</si>
  <si>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</si>
  <si>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</si>
  <si>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</si>
  <si>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</si>
  <si>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</si>
  <si>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</si>
  <si>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</si>
  <si>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</si>
  <si>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</si>
  <si>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</si>
  <si>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</si>
  <si>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</si>
  <si>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</si>
  <si>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</si>
  <si>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</si>
  <si>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</si>
  <si>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</si>
  <si>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</si>
  <si>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</si>
  <si>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</si>
  <si>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</si>
  <si>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</si>
  <si>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</si>
  <si>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</si>
  <si>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</si>
  <si>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</si>
  <si>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</si>
  <si>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</si>
  <si>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</si>
  <si>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</si>
  <si>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</si>
  <si>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</si>
  <si>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</si>
  <si>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</si>
  <si>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</si>
  <si>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</si>
  <si>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</si>
  <si>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</si>
  <si>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</si>
  <si>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</si>
  <si>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</si>
  <si>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</si>
  <si>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</si>
  <si>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</si>
  <si>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</si>
  <si>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</si>
  <si>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</si>
  <si>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</si>
  <si>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</si>
  <si>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</si>
  <si>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</si>
  <si>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</si>
  <si>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</si>
  <si>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</si>
  <si>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</si>
  <si>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</si>
  <si>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</si>
  <si>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</si>
  <si>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</si>
  <si>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</si>
  <si>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</si>
  <si>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</si>
  <si>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</si>
  <si>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</si>
  <si>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</si>
  <si>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</si>
  <si>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</si>
  <si>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</si>
  <si>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</si>
  <si>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</si>
  <si>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</si>
  <si>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</si>
  <si>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</si>
  <si>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</si>
  <si>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</si>
  <si>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</si>
  <si>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</si>
  <si>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</si>
  <si>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</si>
  <si>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</si>
  <si>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</si>
  <si>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</si>
  <si>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</si>
  <si>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</si>
  <si>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</si>
  <si>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</si>
  <si>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</si>
  <si>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</si>
  <si>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</si>
  <si>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</si>
  <si>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</si>
  <si>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</si>
  <si>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</si>
  <si>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</si>
  <si>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</si>
  <si>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</si>
  <si>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</si>
  <si>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</si>
  <si>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</si>
  <si>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</si>
  <si>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</si>
  <si>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</si>
  <si>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</si>
  <si>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</si>
  <si>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</si>
  <si>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</si>
  <si>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</si>
  <si>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</si>
  <si>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</si>
  <si>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</si>
  <si>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</si>
  <si>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</si>
  <si>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</si>
  <si>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</si>
  <si>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</si>
  <si>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</si>
  <si>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</si>
  <si>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</si>
  <si>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</si>
  <si>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</si>
  <si>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</si>
  <si>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</si>
  <si>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</si>
  <si>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</si>
  <si>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</si>
  <si>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</si>
  <si>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</si>
  <si>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</si>
  <si>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</si>
  <si>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</si>
  <si>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</si>
  <si>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</si>
  <si>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</si>
  <si>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</si>
  <si>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</si>
  <si>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</si>
  <si>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</si>
  <si>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</si>
  <si>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</si>
  <si>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</si>
  <si>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</si>
  <si>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</si>
  <si>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</si>
  <si>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</si>
  <si>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</si>
  <si>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</si>
  <si>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</si>
  <si>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</si>
  <si>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</si>
  <si>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</si>
  <si>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</si>
  <si>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</si>
  <si>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</si>
  <si>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</si>
  <si>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</si>
  <si>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</si>
  <si>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</si>
  <si>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</si>
  <si>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</si>
  <si>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</si>
  <si>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</si>
  <si>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</si>
  <si>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</si>
  <si>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</si>
  <si>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</si>
  <si>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</si>
  <si>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</si>
  <si>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</si>
  <si>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</si>
  <si>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</si>
  <si>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</si>
  <si>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</si>
  <si>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</si>
  <si>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</si>
  <si>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</si>
  <si>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</si>
  <si>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</si>
  <si>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</si>
  <si>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</si>
  <si>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</si>
  <si>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</si>
  <si>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</si>
  <si>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</si>
  <si>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</si>
  <si>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</si>
  <si>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</si>
  <si>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</si>
  <si>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</si>
  <si>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</si>
  <si>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</si>
  <si>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</si>
  <si>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</si>
  <si>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</si>
  <si>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</si>
  <si>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</si>
  <si>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</si>
  <si>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</si>
  <si>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</si>
  <si>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</si>
  <si>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</si>
  <si>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</si>
  <si>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</si>
  <si>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</si>
  <si>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</si>
  <si>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</si>
  <si>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</si>
  <si>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</si>
  <si>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</si>
  <si>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</si>
  <si>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</si>
  <si>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</si>
  <si>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</si>
  <si>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</si>
  <si>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</si>
  <si>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</si>
  <si>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</si>
  <si>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</si>
  <si>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</si>
  <si>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</si>
  <si>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</si>
  <si>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</si>
  <si>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</si>
  <si>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</si>
  <si>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</si>
  <si>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</si>
  <si>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</si>
  <si>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</si>
  <si>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</si>
  <si>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</si>
  <si>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</si>
  <si>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</si>
  <si>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</si>
  <si>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</si>
  <si>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</si>
  <si>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</si>
  <si>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</si>
  <si>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</si>
  <si>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</si>
  <si>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</si>
  <si>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</si>
  <si>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</si>
  <si>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</si>
  <si>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</si>
  <si>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</si>
  <si>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</si>
  <si>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</si>
  <si>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</si>
  <si>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</si>
  <si>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</si>
  <si>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</si>
  <si>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</si>
  <si>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</si>
  <si>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</si>
  <si>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</si>
  <si>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</si>
  <si>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</si>
  <si>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</si>
  <si>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</si>
  <si>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</si>
  <si>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</si>
  <si>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</si>
  <si>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</si>
  <si>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</si>
  <si>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</si>
  <si>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</si>
  <si>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</si>
  <si>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</si>
  <si>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</si>
  <si>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</si>
  <si>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</si>
  <si>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</si>
  <si>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</si>
  <si>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</si>
  <si>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</si>
  <si>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</si>
  <si>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</si>
  <si>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</si>
  <si>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</si>
  <si>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</si>
  <si>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</si>
  <si>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</si>
  <si>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</si>
  <si>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</si>
  <si>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</si>
  <si>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</si>
  <si>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</si>
  <si>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</si>
  <si>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</si>
  <si>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</si>
  <si>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</si>
  <si>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</si>
  <si>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</si>
  <si>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</si>
  <si>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</si>
  <si>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</si>
  <si>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</si>
  <si>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</si>
  <si>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</si>
  <si>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</si>
  <si>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</si>
  <si>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</si>
  <si>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</si>
  <si>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</si>
  <si>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</si>
  <si>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</si>
  <si>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</si>
  <si>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</si>
  <si>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</si>
  <si>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</si>
  <si>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</si>
  <si>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</si>
  <si>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</si>
  <si>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</si>
  <si>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</si>
  <si>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</si>
  <si>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</si>
  <si>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</si>
  <si>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</si>
  <si>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</si>
  <si>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</si>
  <si>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</si>
  <si>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</si>
  <si>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</si>
  <si>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</si>
  <si>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</si>
  <si>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</si>
  <si>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</si>
  <si>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</si>
  <si>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</si>
  <si>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</si>
  <si>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</si>
  <si>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</si>
  <si>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</si>
  <si>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</si>
  <si>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</si>
  <si>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</si>
  <si>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</si>
  <si>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</si>
  <si>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</si>
  <si>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</si>
  <si>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</si>
  <si>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</si>
  <si>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</si>
  <si>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</si>
  <si>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</si>
  <si>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</si>
  <si>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</si>
  <si>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</si>
  <si>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</si>
  <si>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</si>
  <si>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</si>
  <si>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</si>
  <si>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</si>
  <si>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</si>
  <si>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</si>
  <si>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</si>
  <si>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</si>
  <si>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</si>
  <si>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</si>
  <si>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</si>
  <si>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</si>
  <si>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</si>
  <si>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</si>
  <si>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</si>
  <si>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</si>
  <si>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</si>
  <si>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</si>
  <si>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</si>
  <si>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</si>
  <si>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</si>
  <si>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</si>
  <si>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</si>
  <si>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</si>
  <si>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</si>
  <si>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</si>
  <si>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</si>
  <si>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</si>
  <si>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</si>
  <si>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</si>
  <si>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</si>
  <si>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</si>
  <si>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</si>
  <si>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</si>
  <si>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</si>
  <si>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</si>
  <si>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</si>
  <si>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</si>
  <si>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</si>
  <si>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</si>
  <si>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</si>
  <si>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</si>
  <si>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</si>
  <si>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</si>
  <si>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</si>
  <si>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</si>
  <si>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</si>
  <si>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</si>
  <si>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</si>
  <si>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</si>
  <si>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</si>
  <si>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</si>
  <si>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</si>
  <si>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</si>
  <si>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</si>
  <si>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</si>
  <si>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</si>
  <si>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</si>
  <si>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</si>
  <si>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</si>
  <si>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</si>
  <si>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</si>
  <si>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</si>
  <si>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</si>
  <si>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</si>
  <si>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</si>
  <si>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</si>
  <si>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</si>
  <si>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</si>
  <si>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</si>
  <si>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</si>
  <si>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</si>
  <si>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</si>
  <si>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</si>
  <si>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</si>
  <si>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</si>
  <si>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</si>
  <si>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</si>
  <si>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</si>
  <si>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</si>
  <si>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</si>
  <si>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</si>
  <si>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</si>
  <si>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</si>
  <si>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</si>
  <si>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</si>
  <si>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</si>
  <si>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</si>
  <si>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</si>
  <si>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</si>
  <si>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</si>
  <si>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</si>
  <si>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</si>
  <si>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</si>
  <si>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</si>
  <si>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</si>
  <si>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</si>
  <si>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</si>
  <si>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</si>
  <si>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</si>
  <si>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</si>
  <si>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</si>
  <si>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</si>
  <si>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</si>
  <si>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</si>
  <si>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</si>
  <si>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</si>
  <si>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</si>
  <si>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</si>
  <si>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</si>
  <si>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</si>
  <si>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</si>
  <si>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</si>
  <si>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</si>
  <si>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</si>
  <si>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</si>
  <si>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</si>
  <si>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</si>
  <si>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</si>
  <si>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</si>
  <si>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</si>
  <si>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</si>
  <si>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</si>
  <si>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</si>
  <si>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</si>
  <si>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</si>
  <si>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</si>
  <si>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</si>
  <si>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</si>
  <si>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</si>
  <si>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</si>
  <si>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</si>
  <si>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</si>
  <si>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</si>
  <si>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</si>
  <si>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</si>
  <si>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</si>
  <si>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</si>
  <si>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</si>
  <si>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</si>
  <si>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</si>
  <si>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</si>
  <si>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</si>
  <si>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</si>
  <si>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</si>
  <si>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</si>
  <si>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</si>
  <si>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</si>
  <si>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</si>
  <si>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</si>
  <si>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</si>
  <si>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</si>
  <si>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</si>
  <si>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</si>
  <si>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</si>
  <si>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</si>
  <si>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</si>
  <si>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</si>
  <si>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</si>
  <si>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</si>
  <si>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</si>
  <si>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</si>
  <si>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</si>
  <si>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</si>
  <si>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</si>
  <si>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</si>
  <si>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</si>
  <si>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</si>
  <si>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</si>
  <si>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</si>
  <si>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</si>
  <si>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</si>
  <si>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</si>
  <si>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</si>
  <si>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</si>
  <si>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</si>
  <si>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</si>
  <si>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</si>
  <si>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</si>
  <si>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</si>
  <si>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</si>
  <si>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</si>
  <si>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</si>
  <si>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</si>
  <si>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</si>
  <si>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</si>
  <si>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</si>
  <si>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</si>
  <si>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</si>
  <si>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</si>
  <si>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</si>
  <si>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</si>
  <si>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</si>
  <si>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</si>
  <si>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</si>
  <si>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</si>
  <si>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</si>
  <si>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</si>
  <si>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</si>
  <si>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</si>
  <si>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</si>
  <si>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</si>
  <si>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</si>
  <si>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</si>
  <si>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</si>
  <si>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</si>
  <si>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</si>
  <si>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</si>
  <si>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</si>
  <si>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</si>
  <si>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</si>
  <si>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</si>
  <si>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</si>
  <si>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</si>
  <si>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</si>
  <si>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</si>
  <si>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</si>
  <si>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</si>
  <si>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</si>
  <si>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</si>
  <si>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</si>
  <si>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</si>
  <si>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</si>
  <si>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</si>
  <si>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</si>
  <si>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</si>
  <si>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</si>
  <si>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</si>
  <si>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</si>
  <si>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</si>
  <si>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</si>
  <si>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</si>
  <si>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</si>
  <si>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</si>
  <si>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</si>
  <si>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</si>
  <si>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</si>
  <si>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</si>
  <si>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</si>
  <si>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</si>
  <si>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</si>
  <si>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</si>
  <si>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</si>
  <si>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</si>
  <si>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</si>
  <si>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</si>
  <si>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</si>
  <si>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</si>
  <si>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</si>
  <si>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</si>
  <si>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</si>
  <si>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</si>
  <si>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</si>
  <si>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</si>
  <si>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</si>
  <si>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</si>
  <si>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</si>
  <si>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</si>
  <si>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</si>
  <si>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</si>
  <si>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</si>
  <si>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</si>
  <si>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</si>
  <si>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</si>
  <si>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</si>
  <si>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</si>
  <si>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</si>
  <si>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</si>
  <si>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</si>
  <si>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</si>
  <si>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</si>
  <si>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</si>
  <si>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</si>
  <si>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</si>
  <si>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</si>
  <si>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</si>
  <si>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</si>
  <si>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</si>
  <si>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</si>
  <si>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</si>
  <si>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</si>
  <si>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</si>
  <si>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</si>
  <si>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</si>
  <si>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</si>
  <si>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</si>
  <si>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</si>
  <si>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</si>
  <si>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</si>
  <si>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</si>
  <si>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</si>
  <si>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</si>
  <si>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</si>
  <si>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</si>
  <si>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</si>
  <si>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</si>
  <si>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</si>
  <si>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</si>
  <si>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</si>
  <si>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</si>
  <si>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</si>
  <si>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</si>
  <si>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</si>
  <si>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</si>
  <si>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</si>
  <si>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</si>
  <si>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</si>
  <si>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</si>
  <si>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</si>
  <si>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</si>
  <si>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</si>
  <si>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</si>
  <si>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</si>
  <si>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</si>
  <si>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</si>
  <si>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</si>
  <si>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</si>
  <si>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</si>
  <si>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</si>
  <si>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</si>
  <si>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</si>
  <si>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</si>
  <si>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</si>
  <si>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</si>
  <si>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</si>
  <si>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</si>
  <si>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</si>
  <si>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</si>
  <si>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</si>
  <si>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</si>
  <si>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</si>
  <si>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</si>
  <si>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</si>
  <si>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</si>
  <si>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</si>
  <si>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</si>
  <si>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</si>
  <si>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</si>
  <si>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</si>
  <si>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</si>
  <si>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</si>
  <si>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</si>
  <si>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</si>
  <si>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</si>
  <si>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</si>
  <si>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</si>
  <si>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</si>
  <si>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</si>
  <si>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</si>
  <si>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</si>
  <si>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</si>
  <si>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</si>
  <si>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</si>
  <si>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</si>
  <si>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</si>
  <si>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</si>
  <si>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</si>
  <si>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</si>
  <si>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</si>
  <si>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</si>
  <si>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</si>
  <si>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</si>
  <si>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</si>
  <si>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</si>
  <si>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</si>
  <si>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</si>
  <si>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</si>
  <si>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</si>
  <si>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</si>
  <si>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</si>
  <si>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</si>
  <si>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</si>
  <si>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</si>
  <si>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</si>
  <si>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</si>
  <si>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</si>
  <si>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</si>
  <si>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</si>
  <si>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</si>
  <si>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</si>
  <si>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</si>
  <si>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</si>
  <si>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</si>
  <si>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</si>
  <si>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</si>
  <si>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</si>
  <si>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</si>
  <si>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</si>
  <si>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</si>
  <si>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</si>
  <si>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</si>
  <si>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</si>
  <si>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</si>
  <si>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</si>
  <si>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</si>
  <si>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</si>
  <si>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</si>
  <si>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</si>
  <si>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</si>
  <si>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</si>
  <si>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</si>
  <si>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</si>
  <si>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</si>
  <si>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</si>
  <si>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</si>
  <si>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</si>
  <si>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</si>
  <si>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</si>
  <si>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</si>
  <si>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</si>
  <si>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</si>
  <si>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</si>
  <si>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</si>
  <si>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</si>
  <si>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</si>
  <si>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</si>
  <si>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</si>
  <si>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</si>
  <si>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</si>
  <si>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</si>
  <si>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</si>
  <si>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</si>
  <si>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</si>
  <si>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</si>
  <si>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</si>
  <si>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</si>
  <si>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</si>
  <si>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</si>
  <si>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</si>
  <si>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</si>
  <si>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</si>
  <si>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</si>
  <si>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</si>
  <si>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</si>
  <si>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</si>
  <si>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</si>
  <si>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</si>
  <si>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</si>
  <si>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</si>
  <si>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</si>
  <si>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</si>
  <si>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</si>
  <si>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</si>
  <si>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</si>
  <si>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</si>
  <si>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</si>
  <si>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</si>
  <si>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</si>
  <si>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</si>
  <si>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</si>
  <si>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</si>
  <si>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</si>
  <si>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</si>
  <si>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</si>
  <si>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</si>
  <si>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</si>
  <si>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</si>
  <si>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</si>
  <si>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</si>
  <si>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</si>
  <si>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</si>
  <si>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</si>
  <si>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</si>
  <si>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</si>
  <si>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</si>
  <si>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</si>
  <si>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</si>
  <si>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</si>
  <si>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</si>
  <si>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</si>
  <si>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</si>
  <si>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</si>
  <si>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</si>
  <si>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</si>
  <si>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</si>
  <si>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</si>
  <si>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</si>
  <si>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</si>
  <si>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</si>
  <si>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</si>
  <si>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</si>
  <si>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</si>
  <si>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</si>
  <si>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</si>
  <si>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</si>
  <si>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</si>
  <si>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</si>
  <si>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</si>
  <si>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</si>
  <si>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</si>
  <si>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</si>
  <si>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</si>
  <si>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</si>
  <si>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</si>
  <si>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</si>
  <si>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</si>
  <si>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</si>
  <si>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</si>
  <si>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</si>
  <si>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</si>
  <si>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</si>
  <si>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</si>
  <si>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</si>
  <si>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</si>
  <si>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</si>
  <si>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</si>
  <si>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</si>
  <si>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</si>
  <si>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</si>
  <si>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</si>
  <si>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</si>
  <si>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</si>
  <si>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</si>
  <si>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</si>
  <si>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</si>
  <si>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</si>
  <si>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</si>
  <si>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</si>
  <si>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</si>
  <si>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</si>
  <si>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</si>
  <si>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</si>
  <si>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</si>
  <si>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</si>
  <si>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</si>
  <si>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</si>
  <si>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</si>
  <si>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</si>
  <si>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</si>
  <si>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</si>
  <si>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</si>
  <si>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</si>
  <si>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</si>
  <si>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</si>
  <si>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</si>
  <si>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</si>
  <si>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</si>
  <si>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</si>
  <si>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</si>
  <si>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</si>
  <si>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</si>
  <si>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</si>
  <si>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</si>
  <si>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</si>
  <si>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</si>
  <si>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</si>
  <si>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</si>
  <si>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</si>
  <si>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</si>
  <si>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</si>
  <si>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</si>
  <si>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</si>
  <si>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</si>
  <si>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</si>
  <si>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</si>
  <si>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</si>
  <si>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</si>
  <si>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</si>
  <si>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</si>
  <si>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</si>
  <si>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</si>
  <si>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</si>
  <si>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</si>
  <si>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</si>
  <si>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</si>
  <si>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</si>
  <si>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</si>
  <si>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</si>
  <si>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</si>
  <si>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</si>
  <si>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</si>
  <si>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</si>
  <si>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</si>
  <si>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</si>
  <si>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</si>
  <si>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</si>
  <si>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</si>
  <si>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</si>
  <si>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</si>
  <si>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</si>
  <si>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</si>
  <si>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</si>
  <si>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</si>
  <si>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</si>
  <si>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</si>
  <si>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</si>
  <si>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</si>
  <si>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</si>
  <si>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</si>
  <si>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</si>
  <si>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</si>
  <si>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</si>
  <si>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</si>
  <si>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</si>
  <si>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</si>
  <si>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</si>
  <si>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</si>
  <si>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</si>
  <si>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</si>
  <si>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</si>
  <si>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</si>
  <si>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</si>
  <si>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</si>
  <si>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</si>
  <si>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</si>
  <si>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</si>
  <si>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</si>
  <si>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</si>
  <si>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</si>
  <si>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</si>
  <si>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</si>
  <si>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</si>
  <si>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</si>
  <si>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</si>
  <si>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</si>
  <si>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</si>
  <si>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</si>
  <si>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</si>
  <si>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</si>
  <si>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</si>
  <si>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</si>
  <si>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</si>
  <si>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</si>
  <si>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</si>
  <si>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</si>
  <si>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</si>
  <si>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</si>
  <si>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</si>
  <si>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</si>
  <si>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</si>
  <si>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</si>
  <si>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</si>
  <si>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</si>
  <si>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</si>
  <si>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</si>
  <si>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</si>
  <si>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</si>
  <si>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</si>
  <si>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</si>
  <si>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</si>
  <si>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</si>
  <si>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</si>
  <si>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</si>
  <si>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</si>
  <si>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</si>
  <si>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</si>
  <si>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</si>
  <si>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</si>
  <si>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</si>
  <si>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</si>
  <si>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</si>
  <si>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</si>
  <si>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</si>
  <si>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</si>
  <si>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</si>
  <si>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</si>
  <si>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</si>
  <si>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</si>
  <si>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</si>
  <si>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</si>
  <si>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</si>
  <si>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</si>
  <si>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</si>
  <si>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</si>
  <si>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</si>
  <si>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</si>
  <si>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</si>
  <si>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</si>
  <si>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</si>
  <si>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</si>
  <si>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</si>
  <si>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</si>
  <si>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</si>
  <si>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</si>
  <si>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</si>
  <si>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</si>
  <si>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</si>
  <si>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</si>
  <si>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</si>
  <si>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</si>
  <si>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</si>
  <si>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</si>
  <si>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</si>
  <si>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</si>
  <si>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</si>
  <si>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</si>
  <si>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</si>
  <si>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</si>
  <si>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</si>
  <si>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</si>
  <si>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</si>
  <si>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</si>
  <si>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</si>
  <si>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</si>
  <si>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</si>
  <si>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</si>
  <si>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</si>
  <si>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</si>
  <si>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</si>
  <si>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</si>
  <si>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</si>
  <si>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</si>
  <si>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</si>
  <si>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</si>
  <si>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</si>
  <si>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</si>
  <si>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</si>
  <si>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</si>
  <si>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</si>
  <si>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</si>
  <si>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</si>
  <si>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</si>
  <si>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</si>
  <si>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</si>
  <si>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</si>
  <si>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</si>
  <si>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</si>
  <si>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</si>
  <si>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</si>
  <si>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</si>
  <si>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</si>
  <si>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</si>
  <si>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</si>
  <si>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</si>
  <si>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</si>
  <si>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</si>
  <si>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</si>
  <si>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</si>
  <si>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</si>
  <si>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</si>
  <si>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</si>
  <si>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</si>
  <si>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</si>
  <si>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</si>
  <si>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</si>
  <si>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</si>
  <si>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PCM-20251023-00000510</t>
  </si>
  <si>
    <t>ETA 30 min</t>
  </si>
  <si>
    <t>PCM-20251023-00000379</t>
  </si>
  <si>
    <t>Cell Unavailable // Site have access issue at night time due to site located on hospital (Medical Clinic). access Allowed only 9AM to 9PM. TE Team will check in morning after 9am</t>
  </si>
  <si>
    <t>PCM-20251023-00000462</t>
  </si>
  <si>
    <t>EM team on the way ETA 30 min</t>
  </si>
  <si>
    <t>TT-20251023-00525</t>
  </si>
  <si>
    <t xml:space="preserve"> PCM-20250215-00000830 </t>
  </si>
  <si>
    <t>LTE site still down and  site located in aramco area access issue need special permission</t>
  </si>
  <si>
    <t>PCM-20251023-00000571</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</si>
  <si>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</si>
  <si>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</si>
  <si>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</si>
  <si>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</si>
  <si>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</si>
  <si>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</si>
  <si>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</si>
  <si>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</si>
  <si>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</si>
  <si>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PCM-20251023-00000450</t>
  </si>
  <si>
    <t xml:space="preserve">EM team at site checking </t>
  </si>
  <si>
    <t>PCM-20251023-00000561</t>
  </si>
  <si>
    <t>EM team moved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</si>
</sst>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0" totalsRowShown="0" headerRowDxfId="64" dataDxfId="63" headerRowBorderDxfId="61" tableBorderDxfId="62">
  <autoFilter ref="A1:L11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8" dataDxfId="47" headerRowBorderDxfId="45" tableBorderDxfId="46" totalsRowBorderDxfId="44">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0" totalsRowShown="0" headerRowDxfId="31" dataDxfId="30" headerRowBorderDxfId="28" tableBorderDxfId="29">
  <autoFilter ref="A1:L5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290.39195879629551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9.8969703703696723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45953.340384722222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45953.340384722222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45953.340384722222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45953.340384722222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45953.340384722222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45953.340384722222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45953.340384722222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45953.340384722222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45953.340384722222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45953.340384722222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45953.340384722222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45953.340384722222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45953.340384722222</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45953.340384722222</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45953.340384722222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45953.340384722222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45953.340384722222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45953.340384722222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45953.340384722222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45953.340384722222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45953.340384722222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45953.340384722222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45953.340384722222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45953.340384722222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45953.340384722222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45953.340384722222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45953.340384722222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45953.340384722222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45953.340384722222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45953.340384722222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45953.340384722222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45953.340384722222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45953.340384722222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45953.340384722222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45953.340384722222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45953.340384722222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45953.340384722222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45953.340384722222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45953.340384722222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45953.340384722222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45953.340384722222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45953.340384722222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45953.340384722222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45953.340384722222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45953.340384722222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45953.340384722222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45953.340384722222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45953.340384722222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45953.340384722222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45953.340384722222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45953.340384722222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45953.340384722222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45953.340384722222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45953.340384722222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45953.340384722222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45953.340384722222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45953.340384722222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45953.340384722222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45953.340384722222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45953.340384722222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45953.340384722222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45953.340384722222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45953.340384722222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45953.340384722222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45953.340384722222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45953.340384722222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45953.340384722222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45953.340384722222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45953.340384722222</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45953.340384722222</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C5B56ADD-B1E4-4346-8C16-E37BFA26674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C8" sqref="C8"/>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128.34054675926018</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8.8446092592566856</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2</v>
      </c>
      <c r="D5" s="18" t="s">
        <v>28657</v>
      </c>
      <c r="E5" s="116" t="s">
        <v>38998</v>
      </c>
      <c r="F5" s="117">
        <v>45953.298645833333</v>
      </c>
      <c r="G5" s="118">
        <f ca="1">IFERROR(NOW()-F5,"-")</f>
        <v>4.1738888889085501E-2</v>
      </c>
      <c r="H5" s="117">
        <v>45953.29378472222</v>
      </c>
      <c r="I5" s="18" t="str">
        <f>IFERROR(VLOOKUP(D5,DB!A:F,6,0),"")</f>
        <v>Power Cube</v>
      </c>
      <c r="J5" s="18" t="str">
        <f>IFERROR(VLOOKUP(D5,DB!A:G,7,0),"")</f>
        <v>In progress+No BB Design</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45953.340384722222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45953.340384722222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45953.340384722222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45953.340384722222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45953.340384722222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45953.340384722222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45953.340384722222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45953.340384722222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45953.340384722222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45953.340384722222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45953.340384722222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45953.340384722222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45953.340384722222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45953.340384722222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45953.340384722222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45953.340384722222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45953.340384722222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45953.340384722222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45953.340384722222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45953.340384722222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45953.340384722222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45953.340384722222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45953.340384722222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45953.340384722222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45953.340384722222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45953.340384722222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45953.340384722222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45953.340384722222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45953.340384722222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45953.340384722222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45953.340384722222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45953.340384722222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45953.340384722222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45953.340384722222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45953.340384722222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45953.340384722222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45953.340384722222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45953.340384722222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45953.340384722222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45953.340384722222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45953.340384722222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45953.340384722222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45953.340384722222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45953.340384722222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0"/>
  <sheetViews>
    <sheetView workbookViewId="0">
      <selection activeCell="F10" sqref="F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17499</v>
      </c>
      <c r="E2" s="18" t="s">
        <v>38998</v>
      </c>
      <c r="F2" s="20">
        <v>45953.219664351855</v>
      </c>
      <c r="G2" s="21">
        <f t="shared" ref="G2:G27" ca="1" si="0">IFERROR(NOW()-F2,"-")</f>
        <v>0.12072037036705296</v>
      </c>
      <c r="H2" s="163">
        <v>45953.122557870367</v>
      </c>
      <c r="I2" s="19" t="str">
        <f>IFERROR(VLOOKUP(D2,DB!A:F,6,0),"")</f>
        <v>SCECO</v>
      </c>
      <c r="J2" s="18" t="str">
        <f>IFERROR(VLOOKUP(D2,DB!A:G,7,0),"")</f>
        <v>Dead</v>
      </c>
      <c r="K2" s="47" t="s">
        <v>39089</v>
      </c>
      <c r="L2" s="23" t="str">
        <f>IFERROR(VLOOKUP(D2,DB!A:I,9,0),"")</f>
        <v>Latis</v>
      </c>
    </row>
    <row r="3" spans="1:13" ht="15" customHeight="1">
      <c r="A3" s="19" t="s">
        <v>39090</v>
      </c>
      <c r="B3" s="64" t="str">
        <f>IFERROR(VLOOKUP(D3,DB!A:K,11,0),"")</f>
        <v>R3</v>
      </c>
      <c r="C3" s="18">
        <v>1</v>
      </c>
      <c r="D3" s="18" t="s">
        <v>16282</v>
      </c>
      <c r="E3" s="18" t="s">
        <v>38998</v>
      </c>
      <c r="F3" s="20">
        <v>45953.269837962966</v>
      </c>
      <c r="G3" s="21">
        <f t="shared" ca="1" si="0"/>
        <v>7.0546759256103542E-2</v>
      </c>
      <c r="H3" s="22">
        <v>45953.263796296298</v>
      </c>
      <c r="I3" s="19" t="str">
        <f>IFERROR(VLOOKUP(D3,DB!A:F,6,0),"")</f>
        <v>SCECO</v>
      </c>
      <c r="J3" s="18" t="str">
        <f>IFERROR(VLOOKUP(D3,DB!A:G,7,0),"")</f>
        <v>Vandalized</v>
      </c>
      <c r="K3" s="47" t="s">
        <v>39091</v>
      </c>
      <c r="L3" s="23" t="str">
        <f>IFERROR(VLOOKUP(D3,DB!A:I,9,0),"")</f>
        <v>Latis</v>
      </c>
    </row>
    <row r="4" spans="1:13" ht="15" customHeight="1">
      <c r="A4" s="19" t="s">
        <v>39092</v>
      </c>
      <c r="B4" s="64" t="str">
        <f>IFERROR(VLOOKUP(D4,DB!A:K,11,0),"")</f>
        <v>R3</v>
      </c>
      <c r="C4" s="18">
        <v>1</v>
      </c>
      <c r="D4" s="18" t="s">
        <v>25507</v>
      </c>
      <c r="E4" s="18" t="s">
        <v>38998</v>
      </c>
      <c r="F4" s="20"/>
      <c r="G4" s="21">
        <f t="shared" ca="1" si="0"/>
        <v>45953.340384722222</v>
      </c>
      <c r="H4" s="22">
        <v>45953.263749999998</v>
      </c>
      <c r="I4" s="19" t="str">
        <f>IFERROR(VLOOKUP(D4,DB!A:F,6,0),"")</f>
        <v>SCECO</v>
      </c>
      <c r="J4" s="18" t="str">
        <f>IFERROR(VLOOKUP(D4,DB!A:G,7,0),"")</f>
        <v>Vandalized+No BB Design+No BB Design</v>
      </c>
      <c r="K4" s="47" t="s">
        <v>39091</v>
      </c>
      <c r="L4" s="23" t="str">
        <f>IFERROR(VLOOKUP(D4,DB!A:I,9,0),"")</f>
        <v>Latis</v>
      </c>
    </row>
    <row r="5" spans="1:13" ht="15" customHeight="1">
      <c r="A5" s="19"/>
      <c r="B5" s="64" t="str">
        <f>IFERROR(VLOOKUP(D5,DB!A:K,11,0),"")</f>
        <v/>
      </c>
      <c r="C5" s="18"/>
      <c r="D5" s="18"/>
      <c r="E5" s="18"/>
      <c r="F5" s="20"/>
      <c r="G5" s="21">
        <f t="shared" ca="1" si="0"/>
        <v>45953.340384722222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45953.340384722222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45953.340384722222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45953.340384722222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45953.340384722222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45953.340384722222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45953.340384722222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45953.340384722222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45953.340384722222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45953.340384722222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45953.340384722222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45953.340384722222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45953.340384722222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45953.340384722222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45953.340384722222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45953.340384722222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45953.340384722222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45953.340384722222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45953.340384722222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45953.340384722222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45953.340384722222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45953.340384722222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45953.340384722222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ref="G28:G91" ca="1" si="1">IFERROR(NOW()-F28,"-")</f>
        <v>45953.340384722222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45953.340384722222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45953.340384722222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45953.340384722222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45953.340384722222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45953.340384722222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45953.340384722222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45953.340384722222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45953.340384722222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45953.340384722222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45953.340384722222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45953.340384722222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45953.340384722222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45953.340384722222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45953.340384722222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45953.340384722222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45953.340384722222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45953.340384722222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45953.340384722222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45953.340384722222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45953.340384722222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45953.340384722222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45953.340384722222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45953.340384722222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45953.340384722222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45953.340384722222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45953.340384722222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45953.340384722222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45953.340384722222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45953.340384722222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45953.340384722222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45953.340384722222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45953.340384722222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45953.340384722222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45953.340384722222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45953.340384722222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45953.340384722222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45953.340384722222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45953.340384722222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45953.340384722222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45953.340384722222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45953.340384722222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45953.340384722222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45953.340384722222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45953.340384722222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45953.340384722222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45953.340384722222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45953.340384722222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45953.340384722222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45953.340384722222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45953.340384722222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45953.340384722222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45953.340384722222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45953.340384722222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45953.340384722222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45953.340384722222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45953.340384722222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45953.340384722222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45953.340384722222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45953.340384722222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45953.340384722222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45953.340384722222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45953.340384722222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45953.340384722222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ref="G92:G155" ca="1" si="2">IFERROR(NOW()-F92,"-")</f>
        <v>45953.340384722222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45953.340384722222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45953.340384722222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45953.340384722222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45953.340384722222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45953.340384722222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45953.340384722222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45953.340384722222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45953.340384722222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45953.340384722222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45953.340384722222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45953.340384722222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45953.340384722222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45953.340384722222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45953.340384722222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45953.340384722222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45953.340384722222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45953.340384722222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45953.340384722222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45953.340384722222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45953.340384722222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45953.340384722222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45953.340384722222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45953.340384722222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45953.340384722222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45953.340384722222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45953.340384722222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45953.340384722222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45953.340384722222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45953.340384722222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45953.340384722222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45953.340384722222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45953.340384722222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45953.340384722222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45953.340384722222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45953.340384722222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45953.340384722222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45953.340384722222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45953.340384722222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45953.340384722222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45953.340384722222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45953.340384722222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45953.340384722222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45953.340384722222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45953.340384722222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45953.340384722222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45953.340384722222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45953.340384722222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45953.340384722222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45953.340384722222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45953.340384722222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45953.340384722222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45953.340384722222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45953.340384722222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45953.340384722222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45953.340384722222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45953.340384722222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45953.340384722222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45953.340384722222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45953.340384722222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45953.340384722222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45953.340384722222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45953.340384722222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45953.340384722222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ref="G156:G219" ca="1" si="3">IFERROR(NOW()-F156,"-")</f>
        <v>45953.340384722222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45953.340384722222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45953.340384722222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45953.340384722222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45953.340384722222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45953.340384722222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45953.340384722222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45953.340384722222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45953.340384722222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45953.340384722222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45953.340384722222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45953.340384722222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45953.340384722222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45953.340384722222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45953.340384722222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45953.340384722222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45953.340384722222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45953.340384722222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45953.340384722222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45953.340384722222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45953.340384722222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45953.340384722222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45953.340384722222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45953.340384722222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45953.340384722222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45953.340384722222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45953.340384722222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45953.340384722222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45953.340384722222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45953.340384722222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45953.340384722222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45953.340384722222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45953.340384722222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45953.340384722222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45953.340384722222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45953.340384722222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45953.340384722222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45953.340384722222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45953.340384722222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45953.340384722222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45953.340384722222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45953.340384722222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45953.340384722222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45953.340384722222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45953.340384722222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45953.340384722222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45953.340384722222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45953.340384722222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45953.340384722222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45953.340384722222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45953.340384722222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45953.340384722222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45953.340384722222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45953.340384722222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45953.340384722222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45953.340384722222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45953.340384722222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45953.340384722222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45953.340384722222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45953.340384722222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45953.340384722222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45953.340384722222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45953.340384722222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45953.340384722222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ref="G220:G283" ca="1" si="4">IFERROR(NOW()-F220,"-")</f>
        <v>45953.340384722222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45953.340384722222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45953.340384722222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45953.340384722222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45953.340384722222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45953.340384722222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45953.340384722222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45953.340384722222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45953.340384722222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45953.340384722222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45953.340384722222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45953.340384722222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45953.340384722222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45953.340384722222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45953.340384722222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45953.340384722222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45953.340384722222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45953.340384722222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45953.340384722222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45953.340384722222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45953.340384722222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45953.340384722222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45953.340384722222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45953.340384722222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45953.340384722222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45953.340384722222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45953.340384722222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45953.340384722222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45953.340384722222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45953.340384722222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45953.340384722222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45953.340384722222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45953.340384722222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45953.340384722222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45953.340384722222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45953.340384722222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45953.340384722222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45953.340384722222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45953.340384722222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45953.340384722222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45953.340384722222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45953.340384722222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45953.340384722222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45953.340384722222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45953.340384722222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45953.340384722222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45953.340384722222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45953.340384722222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45953.340384722222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45953.340384722222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45953.340384722222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45953.340384722222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45953.340384722222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45953.340384722222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45953.340384722222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45953.340384722222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45953.340384722222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45953.340384722222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45953.340384722222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45953.340384722222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45953.340384722222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45953.340384722222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45953.340384722222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45953.340384722222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ref="G284:G347" ca="1" si="5">IFERROR(NOW()-F284,"-")</f>
        <v>45953.340384722222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45953.340384722222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45953.340384722222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45953.340384722222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45953.340384722222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45953.340384722222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45953.340384722222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45953.340384722222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45953.340384722222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45953.340384722222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45953.340384722222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45953.340384722222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45953.340384722222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45953.340384722222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45953.340384722222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45953.340384722222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45953.340384722222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45953.340384722222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45953.340384722222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45953.340384722222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45953.340384722222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45953.340384722222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45953.340384722222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45953.340384722222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45953.340384722222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45953.340384722222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45953.340384722222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45953.340384722222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45953.340384722222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45953.340384722222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45953.340384722222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45953.340384722222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45953.340384722222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45953.340384722222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45953.340384722222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45953.340384722222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45953.340384722222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45953.340384722222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45953.340384722222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45953.340384722222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45953.340384722222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45953.340384722222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45953.340384722222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45953.340384722222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45953.340384722222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45953.340384722222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45953.340384722222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45953.340384722222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45953.340384722222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45953.340384722222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45953.340384722222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45953.340384722222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45953.340384722222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45953.340384722222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45953.340384722222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45953.340384722222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45953.340384722222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45953.340384722222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45953.340384722222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45953.340384722222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45953.340384722222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45953.340384722222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45953.340384722222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45953.340384722222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ref="G348:G411" ca="1" si="6">IFERROR(NOW()-F348,"-")</f>
        <v>45953.340384722222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45953.340384722222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45953.340384722222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45953.340384722222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45953.340384722222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45953.340384722222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45953.340384722222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45953.340384722222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45953.340384722222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45953.340384722222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45953.340384722222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45953.340384722222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45953.340384722222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45953.340384722222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45953.340384722222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45953.340384722222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45953.340384722222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45953.340384722222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45953.340384722222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45953.340384722222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45953.340384722222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45953.340384722222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45953.340384722222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45953.340384722222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45953.340384722222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45953.340384722222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45953.340384722222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45953.340384722222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45953.340384722222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45953.340384722222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45953.340384722222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45953.340384722222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45953.340384722222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45953.340384722222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45953.340384722222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45953.340384722222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45953.340384722222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45953.340384722222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45953.340384722222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45953.340384722222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45953.340384722222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45953.340384722222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45953.340384722222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45953.340384722222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45953.340384722222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45953.340384722222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45953.340384722222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45953.340384722222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45953.340384722222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45953.340384722222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45953.340384722222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45953.340384722222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45953.340384722222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45953.340384722222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45953.340384722222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45953.340384722222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45953.340384722222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45953.340384722222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45953.340384722222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45953.340384722222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45953.340384722222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45953.340384722222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45953.340384722222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45953.340384722222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ref="G412:G475" ca="1" si="7">IFERROR(NOW()-F412,"-")</f>
        <v>45953.340384722222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45953.340384722222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45953.340384722222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45953.340384722222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45953.340384722222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45953.340384722222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45953.340384722222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45953.340384722222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45953.340384722222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45953.340384722222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45953.340384722222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45953.340384722222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45953.340384722222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45953.340384722222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45953.340384722222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45953.340384722222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45953.340384722222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45953.340384722222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45953.340384722222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45953.340384722222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45953.340384722222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45953.340384722222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45953.340384722222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45953.340384722222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45953.340384722222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45953.340384722222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45953.340384722222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45953.340384722222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45953.340384722222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45953.340384722222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45953.340384722222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45953.340384722222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45953.340384722222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45953.340384722222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45953.340384722222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45953.340384722222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45953.340384722222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45953.340384722222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45953.340384722222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45953.340384722222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45953.340384722222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45953.340384722222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45953.340384722222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45953.340384722222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45953.340384722222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45953.340384722222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45953.340384722222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45953.340384722222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45953.340384722222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45953.340384722222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45953.340384722222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45953.340384722222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45953.340384722222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45953.340384722222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45953.340384722222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45953.340384722222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45953.340384722222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45953.340384722222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45953.340384722222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45953.340384722222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45953.340384722222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45953.340384722222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45953.340384722222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45953.340384722222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ref="G476:G539" ca="1" si="8">IFERROR(NOW()-F476,"-")</f>
        <v>45953.340384722222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45953.340384722222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45953.340384722222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45953.340384722222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45953.340384722222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45953.340384722222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45953.340384722222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45953.340384722222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45953.340384722222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45953.340384722222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45953.340384722222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45953.340384722222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45953.340384722222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45953.340384722222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45953.340384722222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45953.340384722222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45953.340384722222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45953.340384722222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45953.340384722222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45953.340384722222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45953.340384722222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45953.340384722222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45953.340384722222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45953.340384722222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45953.340384722222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45953.340384722222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45953.340384722222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45953.340384722222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45953.340384722222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45953.340384722222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45953.340384722222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45953.340384722222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45953.340384722222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45953.340384722222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45953.340384722222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45953.340384722222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45953.340384722222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45953.340384722222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45953.340384722222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45953.340384722222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45953.340384722222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45953.340384722222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45953.340384722222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45953.340384722222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45953.340384722222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45953.340384722222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45953.340384722222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45953.340384722222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45953.340384722222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45953.340384722222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45953.340384722222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45953.340384722222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45953.340384722222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45953.340384722222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45953.340384722222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45953.340384722222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45953.340384722222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45953.340384722222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45953.340384722222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45953.340384722222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45953.340384722222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45953.340384722222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45953.340384722222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45953.340384722222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ref="G540:G603" ca="1" si="9">IFERROR(NOW()-F540,"-")</f>
        <v>45953.340384722222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45953.340384722222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45953.340384722222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45953.340384722222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45953.340384722222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45953.340384722222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45953.340384722222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45953.340384722222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45953.340384722222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45953.340384722222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45953.340384722222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45953.340384722222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45953.340384722222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45953.340384722222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45953.340384722222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45953.340384722222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45953.340384722222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45953.340384722222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45953.340384722222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45953.340384722222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45953.340384722222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45953.340384722222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45953.340384722222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45953.340384722222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45953.340384722222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45953.340384722222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45953.340384722222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45953.340384722222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45953.340384722222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45953.340384722222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45953.340384722222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45953.340384722222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45953.340384722222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45953.340384722222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45953.340384722222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45953.340384722222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45953.340384722222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45953.340384722222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45953.340384722222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45953.340384722222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45953.340384722222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45953.340384722222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45953.340384722222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45953.340384722222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45953.340384722222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45953.340384722222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45953.340384722222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45953.340384722222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45953.340384722222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45953.340384722222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45953.340384722222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45953.340384722222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45953.340384722222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45953.340384722222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45953.340384722222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45953.340384722222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45953.340384722222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45953.340384722222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45953.340384722222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45953.340384722222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45953.340384722222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45953.340384722222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45953.340384722222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45953.340384722222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ref="G604:G667" ca="1" si="10">IFERROR(NOW()-F604,"-")</f>
        <v>45953.340384722222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45953.340384722222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45953.340384722222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45953.340384722222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45953.340384722222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45953.340384722222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45953.340384722222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45953.340384722222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45953.340384722222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45953.340384722222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45953.340384722222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45953.340384722222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45953.340384722222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45953.340384722222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45953.340384722222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45953.340384722222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45953.340384722222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45953.340384722222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45953.340384722222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45953.340384722222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45953.340384722222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45953.340384722222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45953.340384722222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45953.340384722222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45953.340384722222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45953.340384722222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45953.340384722222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45953.340384722222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45953.340384722222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45953.340384722222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45953.340384722222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45953.340384722222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45953.340384722222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45953.340384722222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45953.340384722222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45953.340384722222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45953.340384722222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45953.340384722222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45953.340384722222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45953.340384722222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45953.340384722222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45953.340384722222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45953.340384722222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45953.340384722222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45953.340384722222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45953.340384722222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45953.340384722222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45953.340384722222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45953.340384722222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45953.340384722222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45953.340384722222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45953.340384722222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45953.340384722222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45953.340384722222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45953.340384722222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45953.340384722222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45953.340384722222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45953.340384722222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45953.340384722222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45953.340384722222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45953.340384722222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45953.340384722222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45953.340384722222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45953.340384722222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ref="G668:G731" ca="1" si="11">IFERROR(NOW()-F668,"-")</f>
        <v>45953.340384722222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45953.340384722222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45953.340384722222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45953.340384722222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45953.340384722222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45953.340384722222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45953.340384722222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45953.340384722222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45953.340384722222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45953.340384722222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45953.340384722222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45953.340384722222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45953.340384722222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45953.340384722222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45953.340384722222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45953.340384722222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45953.340384722222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45953.340384722222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45953.340384722222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45953.340384722222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45953.340384722222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45953.340384722222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45953.340384722222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45953.340384722222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45953.340384722222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45953.340384722222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45953.340384722222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45953.340384722222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45953.340384722222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45953.340384722222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45953.340384722222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45953.340384722222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45953.340384722222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45953.340384722222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45953.340384722222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45953.340384722222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45953.340384722222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45953.340384722222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45953.340384722222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45953.340384722222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45953.340384722222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45953.340384722222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45953.340384722222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45953.340384722222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45953.340384722222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45953.340384722222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45953.340384722222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45953.340384722222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45953.340384722222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45953.340384722222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45953.340384722222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45953.340384722222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45953.340384722222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45953.340384722222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45953.340384722222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45953.340384722222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45953.340384722222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45953.340384722222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45953.340384722222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45953.340384722222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45953.340384722222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45953.340384722222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45953.340384722222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45953.340384722222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ref="G732:G795" ca="1" si="12">IFERROR(NOW()-F732,"-")</f>
        <v>45953.340384722222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45953.340384722222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45953.340384722222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45953.340384722222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45953.340384722222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45953.340384722222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45953.340384722222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45953.340384722222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45953.340384722222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45953.340384722222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45953.340384722222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45953.340384722222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45953.340384722222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45953.340384722222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45953.340384722222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45953.340384722222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45953.340384722222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45953.340384722222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45953.340384722222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45953.340384722222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45953.340384722222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45953.340384722222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45953.340384722222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45953.340384722222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45953.340384722222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45953.340384722222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45953.340384722222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45953.340384722222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45953.340384722222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45953.340384722222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45953.340384722222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45953.340384722222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45953.340384722222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45953.340384722222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45953.340384722222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45953.340384722222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45953.340384722222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45953.340384722222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45953.340384722222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45953.340384722222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45953.340384722222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45953.340384722222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45953.340384722222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45953.340384722222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45953.340384722222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45953.340384722222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45953.340384722222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45953.340384722222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45953.340384722222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45953.340384722222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45953.340384722222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45953.340384722222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45953.340384722222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45953.340384722222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45953.340384722222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45953.340384722222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45953.340384722222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45953.340384722222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45953.340384722222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45953.340384722222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45953.340384722222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45953.340384722222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45953.340384722222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45953.340384722222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ref="G796:G859" ca="1" si="13">IFERROR(NOW()-F796,"-")</f>
        <v>45953.340384722222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45953.340384722222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45953.340384722222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45953.340384722222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45953.340384722222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45953.340384722222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45953.340384722222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45953.340384722222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45953.340384722222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45953.340384722222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45953.340384722222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45953.340384722222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45953.340384722222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45953.340384722222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45953.340384722222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45953.340384722222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45953.340384722222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45953.340384722222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45953.340384722222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45953.340384722222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45953.340384722222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45953.340384722222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45953.340384722222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45953.340384722222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45953.340384722222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45953.340384722222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45953.340384722222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45953.340384722222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45953.340384722222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45953.340384722222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45953.340384722222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45953.340384722222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45953.340384722222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45953.340384722222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45953.340384722222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45953.340384722222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45953.340384722222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45953.340384722222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45953.340384722222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45953.340384722222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45953.340384722222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45953.340384722222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45953.340384722222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45953.340384722222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45953.340384722222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45953.340384722222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45953.340384722222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45953.340384722222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45953.340384722222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45953.340384722222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45953.340384722222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45953.340384722222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45953.340384722222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45953.340384722222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45953.340384722222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45953.340384722222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45953.340384722222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45953.340384722222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45953.340384722222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45953.340384722222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45953.340384722222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45953.340384722222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45953.340384722222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45953.340384722222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ref="G860:G923" ca="1" si="14">IFERROR(NOW()-F860,"-")</f>
        <v>45953.340384722222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45953.340384722222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45953.340384722222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45953.340384722222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45953.340384722222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45953.340384722222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45953.340384722222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45953.340384722222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45953.340384722222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45953.340384722222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45953.340384722222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45953.340384722222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45953.340384722222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45953.340384722222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45953.340384722222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45953.340384722222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45953.340384722222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45953.340384722222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45953.340384722222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45953.340384722222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45953.340384722222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45953.340384722222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45953.340384722222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45953.340384722222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45953.340384722222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45953.340384722222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45953.340384722222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45953.340384722222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45953.340384722222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45953.340384722222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45953.340384722222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45953.340384722222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45953.340384722222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45953.340384722222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45953.340384722222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45953.340384722222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45953.340384722222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45953.340384722222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45953.340384722222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45953.340384722222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45953.340384722222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45953.340384722222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45953.340384722222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45953.340384722222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45953.340384722222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45953.340384722222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45953.340384722222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45953.340384722222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45953.340384722222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45953.340384722222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45953.340384722222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45953.340384722222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45953.340384722222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45953.340384722222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45953.340384722222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45953.340384722222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45953.340384722222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45953.340384722222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45953.340384722222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45953.340384722222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45953.340384722222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45953.340384722222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45953.340384722222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45953.340384722222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ref="G924:G987" ca="1" si="15">IFERROR(NOW()-F924,"-")</f>
        <v>45953.340384722222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45953.340384722222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45953.340384722222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45953.340384722222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45953.340384722222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45953.340384722222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45953.340384722222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45953.340384722222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45953.340384722222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45953.340384722222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45953.340384722222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45953.340384722222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45953.340384722222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45953.340384722222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45953.340384722222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45953.340384722222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45953.340384722222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45953.340384722222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45953.340384722222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45953.340384722222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45953.340384722222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45953.340384722222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45953.340384722222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45953.340384722222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45953.340384722222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45953.340384722222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45953.340384722222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45953.340384722222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45953.340384722222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45953.340384722222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45953.340384722222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45953.340384722222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45953.340384722222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45953.340384722222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45953.340384722222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45953.340384722222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45953.340384722222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45953.340384722222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45953.340384722222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45953.340384722222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45953.340384722222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45953.340384722222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45953.340384722222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45953.340384722222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45953.340384722222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45953.340384722222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45953.340384722222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45953.340384722222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45953.340384722222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45953.340384722222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45953.340384722222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45953.340384722222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45953.340384722222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45953.340384722222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45953.340384722222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45953.340384722222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45953.340384722222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45953.340384722222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45953.340384722222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45953.340384722222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45953.340384722222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45953.340384722222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45953.340384722222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45953.340384722222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ref="G988:G1051" ca="1" si="16">IFERROR(NOW()-F988,"-")</f>
        <v>45953.340384722222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45953.340384722222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45953.340384722222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45953.340384722222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45953.340384722222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45953.340384722222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45953.340384722222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45953.340384722222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45953.340384722222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45953.340384722222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45953.340384722222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45953.340384722222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45953.340384722222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45953.340384722222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45953.340384722222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45953.340384722222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45953.340384722222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45953.340384722222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45953.340384722222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45953.340384722222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45953.340384722222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45953.340384722222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45953.340384722222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45953.340384722222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45953.340384722222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45953.340384722222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45953.340384722222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45953.340384722222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45953.340384722222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45953.340384722222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45953.340384722222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45953.340384722222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45953.340384722222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45953.340384722222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45953.340384722222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45953.340384722222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45953.340384722222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45953.340384722222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45953.340384722222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45953.340384722222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45953.340384722222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45953.340384722222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45953.340384722222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45953.340384722222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45953.340384722222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45953.340384722222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45953.340384722222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45953.340384722222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45953.340384722222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45953.340384722222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45953.340384722222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45953.340384722222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45953.340384722222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45953.340384722222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45953.340384722222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45953.340384722222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45953.340384722222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45953.340384722222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45953.340384722222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45953.340384722222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45953.340384722222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45953.340384722222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45953.340384722222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45953.340384722222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ref="G1052:G1115" ca="1" si="17">IFERROR(NOW()-F1052,"-")</f>
        <v>45953.340384722222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45953.340384722222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45953.340384722222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45953.340384722222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45953.340384722222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45953.340384722222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45953.340384722222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45953.340384722222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45953.340384722222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45953.340384722222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45953.340384722222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45953.340384722222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45953.340384722222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45953.340384722222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45953.340384722222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45953.340384722222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45953.340384722222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45953.340384722222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45953.340384722222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45953.340384722222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45953.340384722222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45953.340384722222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45953.340384722222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45953.340384722222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45953.340384722222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45953.340384722222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45953.340384722222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45953.340384722222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45953.340384722222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45953.340384722222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45953.340384722222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45953.340384722222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45953.340384722222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45953.340384722222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45953.340384722222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45953.340384722222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45953.340384722222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45953.340384722222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45953.340384722222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45953.340384722222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45953.340384722222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45953.340384722222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45953.340384722222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45953.340384722222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45953.340384722222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45953.340384722222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45953.340384722222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45953.340384722222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45953.340384722222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45953.340384722222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45953.340384722222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45953.340384722222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45953.340384722222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45953.340384722222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45953.340384722222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45953.340384722222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45953.340384722222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45953.340384722222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45953.340384722222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45953.340384722222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45953.340384722222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45953.340384722222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45953.340384722222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45953.340384722222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ref="G1116:G1130" ca="1" si="18">IFERROR(NOW()-F1116,"-")</f>
        <v>45953.340384722222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45953.340384722222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45953.340384722222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45953.340384722222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45953.340384722222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45953.340384722222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45953.340384722222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45953.340384722222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45953.340384722222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45953.340384722222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45953.340384722222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45953.340384722222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45953.340384722222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45953.340384722222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45953.340384722222</v>
      </c>
      <c r="H1130" s="22"/>
      <c r="I1130" s="19" t="str">
        <f>IFERROR(VLOOKUP(D1130,DB!A:F,6,0),"")</f>
        <v/>
      </c>
      <c r="J1130" s="18" t="str">
        <f>IFERROR(VLOOKUP(D1130,DB!A:G,7,0),"")</f>
        <v/>
      </c>
      <c r="K1130" s="47"/>
      <c r="L1130" s="23" t="str">
        <f>IFERROR(VLOOKUP(D1130,DB!A:I,9,0),"")</f>
        <v/>
      </c>
    </row>
  </sheetData>
  <dataValidations count="2">
    <dataValidation allowBlank="1" showInputMessage="1" showErrorMessage="1" sqref="E1" xr:uid="{5914219A-CB83-432D-936A-CC0CB6F3982A}"/>
    <dataValidation type="list" allowBlank="1" showInputMessage="1" showErrorMessage="1" sqref="E2:E11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249.85966712962545</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123" t="s">
        <v>37191</v>
      </c>
      <c r="E3" s="100" t="s">
        <v>38998</v>
      </c>
      <c r="F3" s="125">
        <v>45953.329861111109</v>
      </c>
      <c r="G3" s="126">
        <f ca="1">IFERROR(NOW()-F3,"")</f>
        <v>1.0523611112148501E-2</v>
      </c>
      <c r="H3" s="125">
        <v>45953.324444444443</v>
      </c>
      <c r="I3" s="121" t="str">
        <f>IFERROR(VLOOKUP(D3,DB!A:F,6,0),"")</f>
        <v>Generator-SG</v>
      </c>
      <c r="J3" s="121" t="str">
        <f>IFERROR(VLOOKUP(D3,DB!A:G,7,0),"")</f>
        <v>Dead</v>
      </c>
      <c r="K3" s="127" t="s">
        <v>39096</v>
      </c>
      <c r="L3" s="123" t="str">
        <f>IFERROR(VLOOKUP(D3,DB!A:I,9,0),"")</f>
        <v>Latis</v>
      </c>
    </row>
    <row r="4" spans="1:16" ht="15" customHeight="1">
      <c r="A4" s="121"/>
      <c r="B4" s="121" t="str">
        <f>IFERROR(VLOOKUP(D4,DB!A:K,11,0),"")</f>
        <v/>
      </c>
      <c r="C4" s="122"/>
      <c r="D4" s="123"/>
      <c r="E4" s="100"/>
      <c r="F4" s="125"/>
      <c r="G4" s="126">
        <f ca="1">IFERROR(NOW()-F4,"")</f>
        <v>45953.340384722222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45953.340384722222</v>
      </c>
      <c r="H5" s="125"/>
      <c r="I5" s="121" t="str">
        <f>IFERROR(VLOOKUP(D5,DB!A:F,6,0),"")</f>
        <v/>
      </c>
      <c r="J5" s="121" t="str">
        <f>IFERROR(VLOOKUP(D5,DB!A:G,7,0),"")</f>
        <v/>
      </c>
      <c r="K5" s="127"/>
      <c r="L5" s="123" t="str">
        <f>IFERROR(VLOOKUP(D5,DB!A:I,9,0),"")</f>
        <v/>
      </c>
    </row>
    <row r="6" spans="1:16" ht="15" customHeight="1">
      <c r="A6" s="121"/>
      <c r="B6" s="121" t="str">
        <f>IFERROR(VLOOKUP(D6,DB!A:K,11,0),"")</f>
        <v/>
      </c>
      <c r="C6" s="122"/>
      <c r="D6" s="103"/>
      <c r="E6" s="100"/>
      <c r="F6" s="125"/>
      <c r="G6" s="126">
        <f ca="1">IFERROR(NOW()-F6,"")</f>
        <v>45953.340384722222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45953.340384722222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45953.340384722222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45953.340384722222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45953.340384722222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45953.340384722222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45953.340384722222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45953.340384722222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45953.340384722222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45953.340384722222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45953.340384722222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45953.340384722222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45953.340384722222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45953.340384722222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45953.340384722222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45953.340384722222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45953.340384722222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45953.340384722222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45953.340384722222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45953.340384722222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45953.340384722222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45953.340384722222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45953.340384722222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45953.340384722222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45953.340384722222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45953.340384722222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45953.340384722222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45953.340384722222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45953.340384722222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45953.340384722222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45953.340384722222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45953.340384722222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45953.340384722222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45953.340384722222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45953.340384722222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45953.340384722222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45953.340384722222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45953.340384722222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45953.340384722222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45953.340384722222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45953.340384722222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45953.340384722222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45953.340384722222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45953.340384722222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45953.340384722222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45953.340384722222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45953.340384722222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45953.340384722222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45953.340384722222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45953.340384722222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45953.340384722222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45953.340384722222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45953.340384722222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45953.340384722222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45953.340384722222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45953.340384722222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45953.340384722222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45953.340384722222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45953.340384722222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45953.340384722222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45953.340384722222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45953.340384722222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45953.340384722222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45953.340384722222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45953.340384722222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45953.340384722222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45953.340384722222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45953.340384722222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45953.340384722222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45953.340384722222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45953.340384722222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45953.340384722222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45953.340384722222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45953.340384722222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45953.340384722222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45953.340384722222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45953.340384722222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45953.340384722222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45953.340384722222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45953.340384722222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45953.340384722222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45953.340384722222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45953.340384722222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45953.340384722222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45953.340384722222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45953.340384722222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45953.340384722222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45953.340384722222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45953.340384722222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45953.340384722222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45953.340384722222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45953.340384722222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45953.340384722222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45953.340384722222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45953.340384722222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45953.340384722222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45953.340384722222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45953.340384722222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45953.340384722222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45953.340384722222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45953.340384722222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45953.340384722222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45953.340384722222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45953.340384722222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45953.340384722222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45953.340384722222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45953.340384722222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45953.340384722222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45953.340384722222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45953.340384722222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45953.340384722222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45953.340384722222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45953.340384722222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45953.340384722222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45953.340384722222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45953.340384722222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45953.340384722222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45953.340384722222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45953.340384722222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45953.340384722222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45953.340384722222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45953.340384722222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45953.340384722222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45953.340384722222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45953.340384722222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45953.340384722222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45953.340384722222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45953.340384722222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45953.340384722222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45953.340384722222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45953.340384722222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45953.340384722222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45953.340384722222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45953.340384722222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45953.340384722222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45953.340384722222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45953.340384722222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45953.340384722222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45953.340384722222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45953.340384722222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45953.340384722222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45953.340384722222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45953.340384722222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45953.340384722222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45953.340384722222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45953.340384722222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45953.340384722222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45953.340384722222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45953.340384722222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45953.340384722222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45953.340384722222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45953.340384722222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45953.340384722222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45953.340384722222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45953.340384722222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45953.340384722222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45953.340384722222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45953.340384722222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45953.340384722222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45953.340384722222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45953.340384722222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45953.340384722222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45953.340384722222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45953.340384722222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45953.340384722222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45953.340384722222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45953.340384722222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45953.340384722222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45953.340384722222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45953.340384722222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45953.340384722222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45953.340384722222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45953.340384722222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45953.340384722222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45953.340384722222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45953.340384722222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45953.340384722222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45953.340384722222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45953.340384722222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45953.340384722222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45953.340384722222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45953.340384722222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45953.340384722222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45953.340384722222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45953.340384722222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45953.340384722222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45953.340384722222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45953.340384722222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45953.340384722222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45953.340384722222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45953.340384722222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45953.340384722222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45953.340384722222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45953.340384722222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45953.340384722222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45953.340384722222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45953.340384722222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45953.340384722222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45953.340384722222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45953.340384722222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45953.340384722222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45953.340384722222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45953.340384722222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45953.340384722222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45953.340384722222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45953.340384722222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45953.340384722222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45953.340384722222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45953.340384722222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45953.340384722222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45953.340384722222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45953.340384722222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45953.340384722222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45953.340384722222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45953.340384722222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45953.340384722222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45953.340384722222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45953.340384722222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45953.340384722222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45953.340384722222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45953.340384722222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45953.340384722222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45953.340384722222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45953.340384722222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45953.340384722222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45953.340384722222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45953.340384722222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45953.340384722222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45953.340384722222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45953.340384722222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45953.340384722222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45953.340384722222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45953.340384722222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45953.340384722222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45953.340384722222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45953.340384722222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45953.340384722222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45953.340384722222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45953.340384722222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45953.340384722222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45953.340384722222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45953.340384722222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45953.340384722222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45953.340384722222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45953.340384722222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45953.340384722222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45953.340384722222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45953.340384722222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45953.340384722222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45953.340384722222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45953.340384722222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45953.340384722222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45953.340384722222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45953.340384722222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45953.340384722222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45953.340384722222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45953.340384722222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45953.340384722222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45953.340384722222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45953.340384722222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45953.340384722222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45953.340384722222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45953.340384722222</v>
      </c>
      <c r="H268" s="125"/>
      <c r="I268" s="121" t="str">
        <f>IFERROR(VLOOKUP(D268,DB!A:F,6,0),"")</f>
        <v/>
      </c>
      <c r="J268" s="121" t="str">
        <f>IFERROR(VLOOKUP(D268,DB!A:G,7,0),"")</f>
        <v/>
      </c>
      <c r="K268" s="127"/>
      <c r="L268" s="123" t="str">
        <f>IFERROR(VLOOKUP(D268,DB!A:I,9,0),"")</f>
        <v/>
      </c>
    </row>
    <row r="269" spans="1:12" ht="15" customHeight="1">
      <c r="A269" s="128"/>
      <c r="B269" s="128" t="str">
        <f>IFERROR(VLOOKUP(D269,DB!A:K,11,0),"")</f>
        <v/>
      </c>
      <c r="C269" s="129"/>
      <c r="D269" s="130"/>
      <c r="E269" s="131"/>
      <c r="F269" s="132"/>
      <c r="G269" s="133">
        <f ca="1">IFERROR(NOW()-F269,"")</f>
        <v>45953.340384722222</v>
      </c>
      <c r="H269" s="132"/>
      <c r="I269" s="128" t="str">
        <f>IFERROR(VLOOKUP(D269,DB!A:F,6,0),"")</f>
        <v/>
      </c>
      <c r="J269" s="128" t="str">
        <f>IFERROR(VLOOKUP(D269,DB!A:G,7,0),"")</f>
        <v/>
      </c>
      <c r="K269" s="134"/>
      <c r="L269" s="130" t="str">
        <f>IFERROR(VLOOKUP(D269,DB!A:I,9,0),"")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tabSelected="1" workbookViewId="0">
      <selection activeCell="D11" sqref="D11"/>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61.508324537033332</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39079</v>
      </c>
      <c r="F3" s="38">
        <v>45926.188877314817</v>
      </c>
      <c r="G3" s="146">
        <f t="shared" ref="G3" ca="1" si="0">IFERROR(NOW()-F3,"")</f>
        <v>27.151507407405006</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8.5688106481466093</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39079</v>
      </c>
      <c r="F5" s="155">
        <v>45948.661111111112</v>
      </c>
      <c r="G5" s="156">
        <f ca="1">IFERROR(NOW()-F5,"")</f>
        <v>4.6792736111092381</v>
      </c>
      <c r="H5" s="155">
        <v>45948.661111111112</v>
      </c>
      <c r="I5" s="154" t="str">
        <f>IFERROR(VLOOKUP(D5,DB!A:F,6,0),"")</f>
        <v>SCECO</v>
      </c>
      <c r="J5" s="154" t="str">
        <f>IFERROR(VLOOKUP(D5,DB!A:G,7,0),"")</f>
        <v>Dead</v>
      </c>
      <c r="K5" s="154" t="s">
        <v>39104</v>
      </c>
      <c r="L5" s="154" t="str">
        <f>IFERROR(VLOOKUP(D5,DB!A:I,9,0),"")</f>
        <v>Latis</v>
      </c>
    </row>
    <row r="6" spans="1:13" ht="15">
      <c r="A6" s="154" t="s">
        <v>39105</v>
      </c>
      <c r="B6" s="154" t="str">
        <f>IFERROR(VLOOKUP(D6,DB!A:K,11,0),"")</f>
        <v>R5</v>
      </c>
      <c r="C6" s="154">
        <v>2</v>
      </c>
      <c r="D6" s="154" t="s">
        <v>34802</v>
      </c>
      <c r="E6" s="154" t="s">
        <v>38998</v>
      </c>
      <c r="F6" s="155">
        <v>45953.265034722222</v>
      </c>
      <c r="G6" s="156">
        <f ca="1">IFERROR(NOW()-F6,"")</f>
        <v>7.534999999916181E-2</v>
      </c>
      <c r="H6" s="155">
        <v>45953.249421296299</v>
      </c>
      <c r="I6" s="154" t="str">
        <f>IFERROR(VLOOKUP(D6,DB!A:F,6,0),"")</f>
        <v>Generator-SG</v>
      </c>
      <c r="J6" s="154" t="str">
        <f>IFERROR(VLOOKUP(D6,DB!A:G,7,0),"")</f>
        <v>Vandalized</v>
      </c>
      <c r="K6" s="154" t="s">
        <v>39106</v>
      </c>
      <c r="L6" s="154" t="str">
        <f>IFERROR(VLOOKUP(D6,DB!A:I,9,0),"")</f>
        <v>Latis</v>
      </c>
    </row>
    <row r="7" spans="1:13" ht="15">
      <c r="A7" s="154" t="s">
        <v>39107</v>
      </c>
      <c r="B7" s="154" t="str">
        <f>IFERROR(VLOOKUP(D7,DB!A:K,11,0),"")</f>
        <v>R5</v>
      </c>
      <c r="C7" s="154">
        <v>4</v>
      </c>
      <c r="D7" s="154" t="s">
        <v>38181</v>
      </c>
      <c r="E7" s="154" t="s">
        <v>38998</v>
      </c>
      <c r="F7" s="155">
        <v>45953.324178240742</v>
      </c>
      <c r="G7" s="156">
        <f ca="1">IFERROR(NOW()-F7,"")</f>
        <v>1.620648147945758E-2</v>
      </c>
      <c r="H7" s="155">
        <v>45953.303553240738</v>
      </c>
      <c r="I7" s="154" t="str">
        <f>IFERROR(VLOOKUP(D7,DB!A:F,6,0),"")</f>
        <v>SCECO</v>
      </c>
      <c r="J7" s="154" t="str">
        <f>IFERROR(VLOOKUP(D7,DB!A:G,7,0),"")</f>
        <v>Haj Removal</v>
      </c>
      <c r="K7" s="154" t="s">
        <v>39108</v>
      </c>
      <c r="L7" s="154" t="str">
        <f>IFERROR(VLOOKUP(D7,DB!A:I,9,0),"")</f>
        <v>Latis</v>
      </c>
    </row>
    <row r="8" spans="1:13" ht="15">
      <c r="A8" s="160"/>
      <c r="B8" s="160" t="str">
        <f>IFERROR(VLOOKUP(D8,DB!A:K,11,0),"")</f>
        <v/>
      </c>
      <c r="C8" s="160"/>
      <c r="D8" s="160"/>
      <c r="E8" s="160"/>
      <c r="F8" s="161"/>
      <c r="G8" s="162">
        <f ca="1">IFERROR(NOW()-F8,"")</f>
        <v>45953.340384722222</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45953.340384722222</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45953.340384722222</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45953.340384722222</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45953.340384722222</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45953.340384722222</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45953.340384722222</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45953.340384722222</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45953.340384722222</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45953.340384722222</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45953.340384722222</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45953.340384722222</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45953.340384722222</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45953.340384722222</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45953.340384722222</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45953.340384722222</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45953.340384722222</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45953.340384722222</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45953.340384722222</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45953.340384722222</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45953.340384722222</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45953.340384722222</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45953.340384722222</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45953.340384722222</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45953.340384722222</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45953.340384722222</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45953.340384722222</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45953.340384722222</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45953.340384722222</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45953.340384722222</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45953.340384722222</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45953.340384722222</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45953.340384722222</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45953.340384722222</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45953.340384722222</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45953.340384722222</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45953.340384722222</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45953.340384722222</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45953.340384722222</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45953.340384722222</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45953.340384722222</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45953.340384722222</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45953.340384722222</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45953.340384722222</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45953.340384722222</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45953.340384722222</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45953.340384722222</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45953.340384722222</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45953.340384722222</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45953.340384722222</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45953.340384722222</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45953.340384722222</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45953.340384722222</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45953.340384722222</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45953.340384722222</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45953.340384722222</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45953.340384722222</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45953.340384722222</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45953.340384722222</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45953.340384722222</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45953.340384722222</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45953.340384722222</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45953.340384722222</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45953.340384722222</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45953.340384722222</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45953.340384722222</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45953.340384722222</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45953.340384722222</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45953.340384722222</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45953.340384722222</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45953.340384722222</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45953.340384722222</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45953.340384722222</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45953.340384722222</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45953.340384722222</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45953.340384722222</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45953.340384722222</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45953.340384722222</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45953.340384722222</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45953.340384722222</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45953.340384722222</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45953.340384722222</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45953.340384722222</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45953.340384722222</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45953.340384722222</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45953.340384722222</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45953.340384722222</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45953.340384722222</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45953.340384722222</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45953.340384722222</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45953.340384722222</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45953.340384722222</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45953.340384722222</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45953.340384722222</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45953.340384722222</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45953.340384722222</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45953.340384722222</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45953.340384722222</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45953.340384722222</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45953.340384722222</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45953.340384722222</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45953.340384722222</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45953.340384722222</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45953.340384722222</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45953.340384722222</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45953.340384722222</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45953.340384722222</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45953.340384722222</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45953.340384722222</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45953.340384722222</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45953.340384722222</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45953.340384722222</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45953.340384722222</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45953.340384722222</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45953.340384722222</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45953.340384722222</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45953.340384722222</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45953.340384722222</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45953.340384722222</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45953.340384722222</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45953.340384722222</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45953.340384722222</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45953.340384722222</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45953.340384722222</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45953.340384722222</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45953.340384722222</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45953.340384722222</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45953.340384722222</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45953.340384722222</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45953.340384722222</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45953.340384722222</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45953.340384722222</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45953.340384722222</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45953.340384722222</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45953.340384722222</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45953.340384722222</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45953.340384722222</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45953.340384722222</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45953.340384722222</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45953.340384722222</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45953.340384722222</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45953.340384722222</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45953.340384722222</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45953.340384722222</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45953.340384722222</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45953.340384722222</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45953.340384722222</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45953.340384722222</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45953.340384722222</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45953.340384722222</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45953.340384722222</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45953.340384722222</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45953.340384722222</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45953.340384722222</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45953.340384722222</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45953.340384722222</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45953.340384722222</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45953.340384722222</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45953.340384722222</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45953.340384722222</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45953.340384722222</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45953.340384722222</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45953.340384722222</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45953.340384722222</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45953.340384722222</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45953.340384722222</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45953.340384722222</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45953.340384722222</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45953.340384722222</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45953.340384722222</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45953.340384722222</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45953.340384722222</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45953.340384722222</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45953.340384722222</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45953.340384722222</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45953.340384722222</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45953.340384722222</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45953.340384722222</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45953.340384722222</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45953.340384722222</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45953.340384722222</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45953.340384722222</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45953.340384722222</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45953.340384722222</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45953.340384722222</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45953.340384722222</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45953.340384722222</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45953.340384722222</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45953.340384722222</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45953.340384722222</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45953.340384722222</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45953.340384722222</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45953.340384722222</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45953.340384722222</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45953.340384722222</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45953.340384722222</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45953.340384722222</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45953.340384722222</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45953.340384722222</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45953.340384722222</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45953.340384722222</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45953.340384722222</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45953.340384722222</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45953.340384722222</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45953.340384722222</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45953.340384722222</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45953.340384722222</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45953.340384722222</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45953.340384722222</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45953.340384722222</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45953.340384722222</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45953.340384722222</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45953.340384722222</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45953.340384722222</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45953.340384722222</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45953.340384722222</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45953.340384722222</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45953.340384722222</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45953.340384722222</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45953.340384722222</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45953.340384722222</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45953.340384722222</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45953.340384722222</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45953.340384722222</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45953.340384722222</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45953.340384722222</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45953.340384722222</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45953.340384722222</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45953.340384722222</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45953.340384722222</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45953.340384722222</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45953.340384722222</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45953.340384722222</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45953.340384722222</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45953.340384722222</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45953.340384722222</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45953.340384722222</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45953.340384722222</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45953.340384722222</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45953.340384722222</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45953.340384722222</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45953.340384722222</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45953.340384722222</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45953.340384722222</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45953.340384722222</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45953.340384722222</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45953.340384722222</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45953.340384722222</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45953.340384722222</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45953.340384722222</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45953.340384722222</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45953.340384722222</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45953.340384722222</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45953.340384722222</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45953.340384722222</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45953.340384722222</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45953.340384722222</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45953.340384722222</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45953.340384722222</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45953.340384722222</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45953.340384722222</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45953.340384722222</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45953.340384722222</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45953.340384722222</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45953.340384722222</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45953.340384722222</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45953.340384722222</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45953.340384722222</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45953.340384722222</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45953.340384722222</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45953.340384722222</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45953.340384722222</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45953.340384722222</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45953.340384722222</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45953.340384722222</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45953.340384722222</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45953.340384722222</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45953.340384722222</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45953.340384722222</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45953.340384722222</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45953.340384722222</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45953.340384722222</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45953.340384722222</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45953.340384722222</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45953.340384722222</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45953.340384722222</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45953.340384722222</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45953.340384722222</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45953.340384722222</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45953.340384722222</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45953.340384722222</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45953.340384722222</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45953.340384722222</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45953.340384722222</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45953.340384722222</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45953.340384722222</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45953.340384722222</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45953.340384722222</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45953.340384722222</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45953.340384722222</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45953.340384722222</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45953.340384722222</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45953.340384722222</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45953.340384722222</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45953.340384722222</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45953.340384722222</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45953.340384722222</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45953.340384722222</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45953.340384722222</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45953.340384722222</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45953.340384722222</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45953.340384722222</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45953.340384722222</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45953.340384722222</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45953.340384722222</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45953.340384722222</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45953.340384722222</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45953.340384722222</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45953.340384722222</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45953.340384722222</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45953.340384722222</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45953.340384722222</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45953.340384722222</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45953.340384722222</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45953.340384722222</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45953.340384722222</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45953.340384722222</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45953.340384722222</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45953.340384722222</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45953.340384722222</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45953.340384722222</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45953.340384722222</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45953.340384722222</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45953.340384722222</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45953.340384722222</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45953.340384722222</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45953.340384722222</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45953.340384722222</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45953.340384722222</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45953.340384722222</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45953.340384722222</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45953.340384722222</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45953.340384722222</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45953.340384722222</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45953.340384722222</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45953.340384722222</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45953.340384722222</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45953.340384722222</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45953.340384722222</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45953.340384722222</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45953.340384722222</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45953.340384722222</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45953.340384722222</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45953.340384722222</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45953.340384722222</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45953.340384722222</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45953.340384722222</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45953.340384722222</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45953.340384722222</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45953.340384722222</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45953.340384722222</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45953.340384722222</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45953.340384722222</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45953.340384722222</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45953.340384722222</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45953.340384722222</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45953.340384722222</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45953.340384722222</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45953.340384722222</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45953.340384722222</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45953.340384722222</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45953.340384722222</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45953.340384722222</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45953.340384722222</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45953.340384722222</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45953.340384722222</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45953.340384722222</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45953.340384722222</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45953.340384722222</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45953.340384722222</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45953.340384722222</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45953.340384722222</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45953.340384722222</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45953.340384722222</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45953.340384722222</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45953.340384722222</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45953.340384722222</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45953.340384722222</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45953.340384722222</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45953.340384722222</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45953.340384722222</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45953.340384722222</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45953.340384722222</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45953.340384722222</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45953.340384722222</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45953.340384722222</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45953.340384722222</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45953.340384722222</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45953.340384722222</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45953.340384722222</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45953.340384722222</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45953.340384722222</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45953.340384722222</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45953.340384722222</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45953.340384722222</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45953.340384722222</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45953.340384722222</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45953.340384722222</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45953.340384722222</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45953.340384722222</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45953.340384722222</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45953.340384722222</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45953.340384722222</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45953.340384722222</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45953.340384722222</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45953.340384722222</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45953.340384722222</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45953.340384722222</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45953.340384722222</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45953.340384722222</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45953.340384722222</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45953.340384722222</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45953.340384722222</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45953.340384722222</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45953.340384722222</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45953.340384722222</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45953.340384722222</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45953.340384722222</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45953.340384722222</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45953.340384722222</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45953.340384722222</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45953.340384722222</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45953.340384722222</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45953.340384722222</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45953.340384722222</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45953.340384722222</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45953.340384722222</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45953.340384722222</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45953.340384722222</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45953.340384722222</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45953.340384722222</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45953.340384722222</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45953.340384722222</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45953.340384722222</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45953.340384722222</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45953.340384722222</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45953.340384722222</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45953.340384722222</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45953.340384722222</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45953.340384722222</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45953.340384722222</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45953.340384722222</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45953.340384722222</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45953.340384722222</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45953.340384722222</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45953.340384722222</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45953.340384722222</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45953.340384722222</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45953.340384722222</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45953.340384722222</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45953.340384722222</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45953.340384722222</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45953.340384722222</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45953.340384722222</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45953.340384722222</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45953.340384722222</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45953.340384722222</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45953.340384722222</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45953.340384722222</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45953.340384722222</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45953.340384722222</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45953.340384722222</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45953.340384722222</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45953.340384722222</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45953.340384722222</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45953.340384722222</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45953.340384722222</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45953.340384722222</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45953.340384722222</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45953.340384722222</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45953.340384722222</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45953.340384722222</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45953.340384722222</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45953.340384722222</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45953.340384722222</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45953.340384722222</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45953.340384722222</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45953.340384722222</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45953.340384722222</v>
      </c>
      <c r="H496" s="161"/>
      <c r="I496" s="160" t="str">
        <f>IFERROR(VLOOKUP(D496,DB!A:F,6,0),"")</f>
        <v/>
      </c>
      <c r="J496" s="160" t="str">
        <f>IFERROR(VLOOKUP(D496,DB!A:G,7,0),"")</f>
        <v/>
      </c>
      <c r="K496" s="160"/>
      <c r="L496" s="160" t="str">
        <f>IFERROR(VLOOKUP(D496,DB!A:I,9,0),"")</f>
        <v/>
      </c>
    </row>
    <row r="497" spans="1:12" ht="15">
      <c r="A497" s="160"/>
      <c r="B497" s="160" t="str">
        <f>IFERROR(VLOOKUP(D497,DB!A:K,11,0),"")</f>
        <v/>
      </c>
      <c r="C497" s="160"/>
      <c r="D497" s="160"/>
      <c r="E497" s="160"/>
      <c r="F497" s="161"/>
      <c r="G497" s="162">
        <f ca="1">IFERROR(NOW()-F497,"")</f>
        <v>45953.340384722222</v>
      </c>
      <c r="H497" s="161"/>
      <c r="I497" s="160" t="str">
        <f>IFERROR(VLOOKUP(D497,DB!A:F,6,0),"")</f>
        <v/>
      </c>
      <c r="J497" s="160" t="str">
        <f>IFERROR(VLOOKUP(D497,DB!A:G,7,0),"")</f>
        <v/>
      </c>
      <c r="K497" s="160"/>
      <c r="L497" s="160" t="str">
        <f>IFERROR(VLOOKUP(D497,DB!A:I,9,0),"")</f>
        <v/>
      </c>
    </row>
    <row r="498" spans="1:12" ht="15">
      <c r="A498" s="160"/>
      <c r="B498" s="160" t="str">
        <f>IFERROR(VLOOKUP(D498,DB!A:K,11,0),"")</f>
        <v/>
      </c>
      <c r="C498" s="160"/>
      <c r="D498" s="160"/>
      <c r="E498" s="160"/>
      <c r="F498" s="161"/>
      <c r="G498" s="162">
        <f ca="1">IFERROR(NOW()-F498,"")</f>
        <v>45953.340384722222</v>
      </c>
      <c r="H498" s="161"/>
      <c r="I498" s="160" t="str">
        <f>IFERROR(VLOOKUP(D498,DB!A:F,6,0),"")</f>
        <v/>
      </c>
      <c r="J498" s="160" t="str">
        <f>IFERROR(VLOOKUP(D498,DB!A:G,7,0),"")</f>
        <v/>
      </c>
      <c r="K498" s="160"/>
      <c r="L498" s="160" t="str">
        <f>IFERROR(VLOOKUP(D498,DB!A:I,9,0),"")</f>
        <v/>
      </c>
    </row>
    <row r="499" spans="1:12" ht="15">
      <c r="A499" s="160"/>
      <c r="B499" s="160" t="str">
        <f>IFERROR(VLOOKUP(D499,DB!A:K,11,0),"")</f>
        <v/>
      </c>
      <c r="C499" s="160"/>
      <c r="D499" s="160"/>
      <c r="E499" s="160"/>
      <c r="F499" s="161"/>
      <c r="G499" s="162">
        <f ca="1">IFERROR(NOW()-F499,"")</f>
        <v>45953.340384722222</v>
      </c>
      <c r="H499" s="161"/>
      <c r="I499" s="160" t="str">
        <f>IFERROR(VLOOKUP(D499,DB!A:F,6,0),"")</f>
        <v/>
      </c>
      <c r="J499" s="160" t="str">
        <f>IFERROR(VLOOKUP(D499,DB!A:G,7,0),"")</f>
        <v/>
      </c>
      <c r="K499" s="160"/>
      <c r="L499" s="160" t="str">
        <f>IFERROR(VLOOKUP(D499,DB!A:I,9,0),"")</f>
        <v/>
      </c>
    </row>
    <row r="500" spans="1:12" ht="15">
      <c r="A500" s="160"/>
      <c r="B500" s="160" t="str">
        <f>IFERROR(VLOOKUP(D500,DB!A:K,11,0),"")</f>
        <v/>
      </c>
      <c r="C500" s="160"/>
      <c r="D500" s="160"/>
      <c r="E500" s="160"/>
      <c r="F500" s="161"/>
      <c r="G500" s="162">
        <f ca="1">IFERROR(NOW()-F500,"")</f>
        <v>45953.340384722222</v>
      </c>
      <c r="H500" s="161"/>
      <c r="I500" s="160" t="str">
        <f>IFERROR(VLOOKUP(D500,DB!A:F,6,0),"")</f>
        <v/>
      </c>
      <c r="J500" s="160" t="str">
        <f>IFERROR(VLOOKUP(D500,DB!A:G,7,0),"")</f>
        <v/>
      </c>
      <c r="K500" s="160"/>
      <c r="L500" s="160" t="str">
        <f>IFERROR(VLOOKUP(D500,DB!A:I,9,0),"")</f>
        <v/>
      </c>
    </row>
    <row r="501" spans="1:12" ht="15"/>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10" ht="15"/>
    <row r="611" ht="15"/>
    <row r="613" ht="15"/>
    <row r="614" ht="15"/>
    <row r="615" ht="15"/>
    <row r="616" ht="15"/>
    <row r="618" ht="15"/>
    <row r="619" ht="15"/>
    <row r="626" ht="15"/>
    <row r="627" ht="15"/>
    <row r="628" ht="15"/>
    <row r="629" ht="15"/>
    <row r="630" ht="15"/>
    <row r="631" ht="15"/>
    <row r="634" ht="15"/>
    <row r="635" ht="15"/>
    <row r="636" ht="15"/>
    <row r="637" ht="15"/>
    <row r="638" ht="15"/>
    <row r="639" ht="15"/>
    <row r="640" ht="15"/>
    <row r="641" ht="15"/>
    <row r="642" ht="15"/>
    <row r="643" ht="15"/>
    <row r="644" ht="15"/>
    <row r="645"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39" ht="15"/>
    <row r="740" ht="15"/>
    <row r="741" ht="15"/>
    <row r="742" ht="15"/>
    <row r="743" ht="15"/>
    <row r="744" ht="15"/>
    <row r="745" ht="15"/>
    <row r="746" ht="15"/>
    <row r="747" ht="15"/>
    <row r="748"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3" ht="15"/>
    <row r="834"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1038" ht="15"/>
    <row r="1039" ht="15"/>
    <row r="1040" ht="15"/>
    <row r="1041" ht="15"/>
    <row r="1042" ht="15"/>
    <row r="1043"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6" ht="15"/>
    <row r="1107" ht="15"/>
    <row r="1113" ht="15"/>
    <row r="1114" ht="15"/>
    <row r="1116" ht="15"/>
    <row r="1117" ht="15"/>
    <row r="1118" ht="15"/>
    <row r="1119" ht="15"/>
    <row r="1120" ht="15"/>
    <row r="1121" ht="15"/>
    <row r="1122"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5" ht="15"/>
    <row r="1196" ht="15"/>
    <row r="1197" ht="15"/>
    <row r="1198" ht="15"/>
    <row r="1199" ht="15"/>
    <row r="1200" ht="15"/>
    <row r="1201" ht="15"/>
    <row r="1202" ht="15"/>
    <row r="1203" ht="15"/>
    <row r="1204" ht="15"/>
    <row r="1205" ht="15"/>
    <row r="1206" ht="15"/>
    <row r="1207" ht="15"/>
    <row r="1208"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61" ht="15"/>
    <row r="1262" ht="15"/>
    <row r="1265" ht="15"/>
    <row r="1266" ht="15"/>
    <row r="1267" ht="15"/>
    <row r="1268" ht="15"/>
    <row r="1269" ht="15"/>
    <row r="1270" ht="15"/>
    <row r="1271" ht="15"/>
    <row r="1272" ht="15"/>
    <row r="1275" ht="15"/>
    <row r="1276" ht="15"/>
    <row r="1277" ht="15"/>
    <row r="1278" ht="15"/>
    <row r="1279" ht="15"/>
    <row r="1280" ht="15"/>
    <row r="1281" ht="15"/>
    <row r="1282" ht="15"/>
    <row r="1283" ht="15"/>
    <row r="1284" ht="15"/>
    <row r="1285" ht="15"/>
    <row r="1286" ht="15"/>
    <row r="1288" ht="15"/>
    <row r="1289" ht="15"/>
    <row r="1290" ht="15"/>
    <row r="1293" ht="15"/>
    <row r="1295" ht="15"/>
    <row r="1297" ht="15"/>
    <row r="1300" ht="15"/>
    <row r="1301" ht="15"/>
    <row r="1302" ht="15"/>
    <row r="1304" ht="15"/>
    <row r="1306" ht="15"/>
    <row r="1307" ht="15"/>
    <row r="1308" ht="15"/>
    <row r="1309" ht="15"/>
    <row r="1310" ht="15"/>
    <row r="1312" ht="15"/>
    <row r="1313" ht="15"/>
    <row r="1314" ht="15"/>
    <row r="1315" ht="15"/>
    <row r="1317" ht="15"/>
    <row r="1319" ht="15"/>
    <row r="1320" ht="15"/>
    <row r="1322" ht="15"/>
    <row r="1323" ht="15"/>
    <row r="1324" ht="15"/>
    <row r="1325" ht="15"/>
    <row r="1326" ht="15"/>
  </sheetData>
  <dataValidations count="2">
    <dataValidation allowBlank="1" showInputMessage="1" showErrorMessage="1" sqref="E1" xr:uid="{920C6338-E771-4DAE-8C89-92A9093EA4DE}"/>
    <dataValidation type="list" allowBlank="1" showInputMessage="1" showErrorMessage="1" sqref="E2:E5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45953.340384722222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45953.340384722222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45953.340384722222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45953.340384722222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45953.340384722222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45953.340384722222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45953.340384722222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45953.340384722222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45953.340384722222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45953.340384722222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45953.340384722222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45953.340384722222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45953.340384722222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45953.340384722222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45953.340384722222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45953.340384722222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45953.340384722222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45953.340384722222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45953.340384722222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45953.340384722222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45953.340384722222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45953.340384722222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45953.340384722222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45953.340384722222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45953.340384722222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45953.340384722222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45953.340384722222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45953.340384722222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45953.340384722222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45953.340384722222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45953.340384722222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45953.340384722222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45953.340384722222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45953.340384722222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45953.340384722222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45953.340384722222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45953.340384722222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45953.340384722222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45953.340384722222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45953.340384722222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45953.340384722222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45953.340384722222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45953.340384722222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45953.340384722222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45953.340384722222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45953.340384722222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45953.340384722222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45953.340384722222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45953.340384722222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45953.340384722222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45953.340384722222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45953.340384722222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45953.340384722222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45953.340384722222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45953.340384722222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45953.340384722222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45953.340384722222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45953.340384722222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45953.340384722222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45953.340384722222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45953.340384722222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45953.340384722222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45953.340384722222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45953.340384722222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45953.340384722222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45953.340384722222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45953.340384722222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45953.340384722222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45953.340384722222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45953.340384722222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45953.340384722222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45953.340384722222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45953.340384722222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45953.340384722222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45953.340384722222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45953.340384722222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45953.340384722222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45953.340384722222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45953.340384722222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45953.340384722222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45953.340384722222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45953.340384722222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45953.340384722222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45953.340384722222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45953.340384722222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45953.340384722222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45953.340384722222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45953.340384722222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45953.340384722222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45953.340384722222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45953.340384722222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45953.340384722222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45953.340384722222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45953.340384722222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45953.340384722222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45953.340384722222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45953.340384722222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45953.340384722222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45953.340384722222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45953.340384722222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45953.340384722222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45953.340384722222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45953.340384722222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45953.340384722222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45953.340384722222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45953.340384722222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45953.340384722222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45953.340384722222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45953.340384722222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45953.340384722222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45953.340384722222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45953.340384722222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45953.340384722222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45953.340384722222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45953.340384722222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45953.340384722222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45953.340384722222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45953.340384722222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45953.340384722222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45953.340384722222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45953.340384722222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45953.340384722222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45953.340384722222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45953.340384722222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45953.340384722222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45953.340384722222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45953.340384722222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45953.340384722222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45953.340384722222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45953.340384722222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45953.340384722222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45953.340384722222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45953.340384722222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45953.340384722222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45953.340384722222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45953.340384722222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45953.340384722222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45953.340384722222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45953.340384722222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45953.340384722222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45953.340384722222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45953.340384722222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45953.340384722222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45953.340384722222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45953.340384722222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45953.340384722222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45953.340384722222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45953.340384722222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45953.340384722222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45953.340384722222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45953.340384722222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45953.340384722222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45953.340384722222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45953.340384722222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45953.340384722222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45953.340384722222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45953.340384722222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45953.340384722222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45953.340384722222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45953.340384722222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45953.340384722222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45953.340384722222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45953.340384722222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45953.340384722222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45953.340384722222</v>
      </c>
      <c r="H166" s="109"/>
      <c r="I166" s="105" t="str">
        <f>IFERROR(VLOOKUP(D166,DB!A:F,6,0),"")</f>
        <v/>
      </c>
      <c r="J166" s="104" t="str">
        <f>IFERROR(VLOOKUP(D166,DB!A:G,7,0),"")</f>
        <v/>
      </c>
      <c r="K166" s="110"/>
      <c r="L166" s="111" t="str">
        <f>IFERROR(VLOOKUP(D166,DB!A:I,9,0),"")</f>
        <v/>
      </c>
    </row>
  </sheetData>
  <dataValidations count="2">
    <dataValidation allowBlank="1" showInputMessage="1" showErrorMessage="1" sqref="E1" xr:uid="{380493DB-286A-4683-AF55-C78F04945A49}"/>
    <dataValidation type="list" allowBlank="1" showInputMessage="1" showErrorMessage="1" sqref="E2: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2025-10-23T05:12:11Z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