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18" documentId="13_ncr:1_{F6CB121F-512D-4AA6-A0C1-0FB36C537598}" xr6:coauthVersionLast="47" xr6:coauthVersionMax="47" xr10:uidLastSave="{E0DA2351-31A4-45DB-B1FE-4F0CC6499DBB}"/>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3" i="5" l="1"/>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<sst xmlns="http://schemas.openxmlformats.org/spreadsheetml/2006/main" count="178577" uniqueCount="39074">
  <si>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</si>
  <si>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</si>
  <si>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</si>
  <si>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</si>
  <si>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</si>
  <si>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</si>
  <si>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</si>
  <si>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</si>
  <si>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</si>
  <si>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</si>
  <si>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</si>
  <si>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</si>
  <si>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</si>
  <si>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</si>
  <si>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</si>
  <si>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</si>
  <si>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</si>
  <si>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</si>
  <si>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</si>
  <si>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</si>
  <si>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</si>
  <si>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</si>
  <si>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</si>
  <si>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</si>
  <si>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</si>
  <si>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</si>
  <si>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</si>
  <si>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</si>
  <si>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</si>
  <si>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</si>
  <si>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</si>
  <si>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</si>
  <si>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</si>
  <si>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</si>
  <si>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</si>
  <si>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</si>
  <si>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</si>
  <si>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</si>
  <si>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</si>
  <si>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</si>
  <si>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</si>
  <si>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</si>
  <si>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</si>
  <si>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</si>
  <si>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</si>
  <si>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</si>
  <si>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</si>
  <si>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</si>
  <si>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</si>
  <si>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</si>
  <si>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</si>
  <si>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</si>
  <si>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</si>
  <si>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</si>
  <si>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</si>
  <si>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</si>
  <si>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</si>
  <si>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</si>
  <si>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</si>
  <si>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</si>
  <si>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</si>
  <si>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</si>
  <si>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</si>
  <si>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</si>
  <si>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</si>
  <si>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</si>
  <si>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</si>
  <si>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</si>
  <si>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</si>
  <si>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</si>
  <si>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</si>
  <si>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</si>
  <si>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</si>
  <si>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</si>
  <si>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</si>
  <si>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</si>
  <si>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</si>
  <si>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</si>
  <si>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</si>
  <si>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</si>
  <si>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</si>
  <si>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</si>
  <si>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</si>
  <si>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</si>
  <si>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</si>
  <si>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</si>
  <si>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</si>
  <si>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</si>
  <si>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</si>
  <si>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</si>
  <si>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</si>
  <si>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</si>
  <si>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</si>
  <si>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</si>
  <si>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</si>
  <si>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</si>
  <si>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</si>
  <si>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</si>
  <si>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</si>
  <si>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</si>
  <si>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</si>
  <si>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</si>
  <si>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</si>
  <si>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</si>
  <si>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</si>
  <si>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</si>
  <si>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</si>
  <si>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</si>
  <si>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</si>
  <si>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</si>
  <si>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</si>
  <si>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</si>
  <si>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</si>
  <si>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</si>
  <si>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</si>
  <si>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</si>
  <si>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</si>
  <si>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</si>
  <si>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</si>
  <si>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</si>
  <si>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</si>
  <si>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</si>
  <si>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</si>
  <si>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</si>
  <si>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</si>
  <si>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</si>
  <si>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</si>
  <si>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</si>
  <si>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</si>
  <si>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</si>
  <si>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</si>
  <si>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</si>
  <si>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</si>
  <si>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</si>
  <si>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</si>
  <si>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</si>
  <si>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</si>
  <si>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</si>
  <si>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</si>
  <si>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</si>
  <si>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</si>
  <si>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</si>
  <si>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</si>
  <si>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</si>
  <si>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</si>
  <si>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</si>
  <si>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</si>
  <si>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</si>
  <si>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</si>
  <si>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</si>
  <si>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</si>
  <si>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</si>
  <si>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</si>
  <si>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</si>
  <si>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</si>
  <si>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</si>
  <si>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</si>
  <si>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</si>
  <si>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</si>
  <si>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</si>
  <si>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</si>
  <si>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</si>
  <si>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</si>
  <si>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</si>
  <si>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</si>
  <si>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</si>
  <si>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</si>
  <si>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</si>
  <si>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</si>
  <si>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</si>
  <si>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</si>
  <si>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</si>
  <si>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</si>
  <si>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</si>
  <si>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</si>
  <si>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</si>
  <si>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</si>
  <si>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</si>
  <si>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</si>
  <si>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</si>
  <si>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</si>
  <si>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</si>
  <si>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</si>
  <si>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</si>
  <si>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</si>
  <si>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</si>
  <si>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</si>
  <si>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</si>
  <si>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</si>
  <si>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</si>
  <si>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</si>
  <si>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</si>
  <si>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</si>
  <si>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</si>
  <si>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</si>
  <si>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</si>
  <si>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</si>
  <si>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</si>
  <si>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</si>
  <si>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</si>
  <si>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</si>
  <si>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</si>
  <si>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</si>
  <si>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</si>
  <si>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</si>
  <si>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</si>
  <si>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</si>
  <si>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</si>
  <si>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</si>
  <si>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</si>
  <si>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</si>
  <si>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</si>
  <si>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</si>
  <si>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</si>
  <si>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</si>
  <si>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</si>
  <si>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</si>
  <si>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</si>
  <si>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</si>
  <si>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</si>
  <si>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</si>
  <si>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</si>
  <si>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</si>
  <si>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</si>
  <si>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</si>
  <si>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</si>
  <si>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</si>
  <si>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</si>
  <si>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</si>
  <si>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</si>
  <si>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</si>
  <si>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</si>
  <si>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</si>
  <si>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</si>
  <si>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</si>
  <si>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</si>
  <si>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</si>
  <si>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</si>
  <si>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</si>
  <si>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</si>
  <si>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</si>
  <si>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</si>
  <si>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</si>
  <si>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</si>
  <si>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</si>
  <si>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</si>
  <si>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</si>
  <si>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</si>
  <si>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</si>
  <si>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</si>
  <si>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</si>
  <si>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</si>
  <si>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</si>
  <si>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</si>
  <si>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</si>
  <si>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</si>
  <si>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</si>
  <si>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</si>
  <si>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</si>
  <si>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</si>
  <si>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</si>
  <si>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</si>
  <si>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</si>
  <si>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</si>
  <si>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</si>
  <si>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</si>
  <si>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</si>
  <si>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</si>
  <si>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</si>
  <si>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</si>
  <si>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</si>
  <si>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</si>
  <si>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</si>
  <si>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</si>
  <si>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</si>
  <si>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</si>
  <si>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</si>
  <si>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</si>
  <si>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</si>
  <si>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</si>
  <si>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</si>
  <si>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</si>
  <si>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</si>
  <si>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</si>
  <si>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</si>
  <si>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</si>
  <si>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</si>
  <si>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</si>
  <si>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</si>
  <si>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</si>
  <si>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</si>
  <si>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</si>
  <si>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</si>
  <si>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</si>
  <si>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</si>
  <si>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</si>
  <si>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</si>
  <si>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</si>
  <si>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</si>
  <si>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</si>
  <si>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</si>
  <si>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</si>
  <si>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</si>
  <si>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</si>
  <si>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</si>
  <si>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</si>
  <si>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</si>
  <si>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</si>
  <si>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</si>
  <si>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</si>
  <si>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</si>
  <si>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</si>
  <si>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</si>
  <si>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</si>
  <si>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</si>
  <si>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</si>
  <si>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</si>
  <si>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</si>
  <si>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</si>
  <si>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</si>
  <si>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</si>
  <si>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</si>
  <si>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</si>
  <si>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</si>
  <si>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</si>
  <si>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</si>
  <si>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</si>
  <si>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</si>
  <si>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</si>
  <si>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</si>
  <si>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</si>
  <si>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</si>
  <si>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</si>
  <si>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</si>
  <si>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</si>
  <si>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</si>
  <si>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</si>
  <si>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</si>
  <si>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</si>
  <si>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</si>
  <si>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</si>
  <si>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</si>
  <si>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</si>
  <si>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</si>
  <si>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</si>
  <si>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</si>
  <si>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</si>
  <si>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</si>
  <si>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</si>
  <si>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</si>
  <si>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</si>
  <si>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</si>
  <si>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</si>
  <si>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</si>
  <si>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</si>
  <si>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</si>
  <si>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</si>
  <si>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</si>
  <si>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</si>
  <si>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</si>
  <si>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</si>
  <si>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</si>
  <si>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</si>
  <si>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</si>
  <si>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</si>
  <si>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</si>
  <si>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</si>
  <si>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</si>
  <si>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</si>
  <si>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</si>
  <si>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</si>
  <si>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</si>
  <si>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</si>
  <si>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</si>
  <si>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</si>
  <si>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</si>
  <si>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</si>
  <si>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</si>
  <si>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</si>
  <si>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</si>
  <si>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</si>
  <si>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</si>
  <si>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</si>
  <si>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</si>
  <si>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</si>
  <si>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</si>
  <si>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</si>
  <si>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</si>
  <si>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</si>
  <si>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</si>
  <si>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</si>
  <si>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</si>
  <si>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</si>
  <si>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</si>
  <si>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</si>
  <si>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</si>
  <si>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</si>
  <si>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</si>
  <si>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</si>
  <si>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</si>
  <si>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</si>
  <si>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</si>
  <si>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</si>
  <si>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</si>
  <si>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</si>
  <si>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</si>
  <si>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</si>
  <si>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</si>
  <si>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</si>
  <si>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</si>
  <si>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</si>
  <si>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</si>
  <si>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</si>
  <si>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</si>
  <si>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</si>
  <si>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</si>
  <si>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</si>
  <si>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</si>
  <si>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</si>
  <si>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</si>
  <si>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</si>
  <si>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</si>
  <si>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</si>
  <si>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</si>
  <si>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</si>
  <si>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</si>
  <si>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</si>
  <si>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</si>
  <si>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</si>
  <si>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</si>
  <si>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</si>
  <si>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</si>
  <si>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</si>
  <si>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</si>
  <si>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</si>
  <si>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</si>
  <si>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</si>
  <si>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</si>
  <si>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</si>
  <si>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</si>
  <si>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</si>
  <si>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</si>
  <si>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</si>
  <si>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</si>
  <si>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</si>
  <si>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</si>
  <si>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</si>
  <si>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</si>
  <si>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</si>
  <si>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</si>
  <si>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</si>
  <si>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</si>
  <si>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</si>
  <si>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</si>
  <si>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</si>
  <si>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</si>
  <si>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</si>
  <si>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</si>
  <si>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</si>
  <si>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</si>
  <si>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</si>
  <si>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</si>
  <si>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</si>
  <si>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</si>
  <si>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</si>
  <si>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</si>
  <si>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</si>
  <si>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</si>
  <si>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</si>
  <si>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</si>
  <si>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</si>
  <si>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</si>
  <si>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</si>
  <si>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</si>
  <si>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</si>
  <si>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</si>
  <si>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</si>
  <si>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</si>
  <si>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</si>
  <si>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</si>
  <si>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</si>
  <si>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</si>
  <si>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</si>
  <si>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</si>
  <si>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</si>
  <si>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</si>
  <si>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</si>
  <si>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</si>
  <si>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</si>
  <si>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</si>
  <si>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</si>
  <si>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</si>
  <si>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</si>
  <si>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</si>
  <si>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</si>
  <si>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</si>
  <si>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</si>
  <si>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</si>
  <si>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</si>
  <si>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</si>
  <si>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</si>
  <si>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</si>
  <si>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</si>
  <si>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</si>
  <si>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</si>
  <si>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</si>
  <si>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</si>
  <si>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</si>
  <si>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</si>
  <si>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</si>
  <si>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</si>
  <si>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</si>
  <si>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</si>
  <si>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</si>
  <si>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</si>
  <si>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</si>
  <si>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</si>
  <si>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</si>
  <si>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</si>
  <si>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</si>
  <si>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</si>
  <si>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</si>
  <si>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</si>
  <si>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</si>
  <si>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</si>
  <si>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</si>
  <si>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</si>
  <si>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</si>
  <si>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</si>
  <si>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</si>
  <si>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</si>
  <si>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</si>
  <si>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</si>
  <si>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</si>
  <si>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</si>
  <si>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</si>
  <si>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</si>
  <si>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</si>
  <si>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</si>
  <si>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</si>
  <si>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</si>
  <si>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</si>
  <si>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</si>
  <si>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</si>
  <si>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</si>
  <si>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</si>
  <si>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</si>
  <si>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</si>
  <si>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</si>
  <si>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</si>
  <si>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</si>
  <si>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</si>
  <si>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</si>
  <si>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</si>
  <si>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</si>
  <si>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</si>
  <si>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</si>
  <si>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</si>
  <si>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</si>
  <si>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</si>
  <si>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</si>
  <si>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</si>
  <si>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</si>
  <si>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</si>
  <si>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</si>
  <si>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</si>
  <si>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</si>
  <si>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</si>
  <si>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</si>
  <si>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</si>
  <si>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</si>
  <si>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</si>
  <si>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</si>
  <si>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</si>
  <si>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</si>
  <si>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</si>
  <si>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</si>
  <si>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</si>
  <si>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</si>
  <si>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</si>
  <si>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</si>
  <si>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</si>
  <si>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</si>
  <si>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</si>
  <si>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</si>
  <si>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</si>
  <si>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</si>
  <si>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</si>
  <si>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</si>
  <si>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</si>
  <si>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</si>
  <si>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</si>
  <si>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</si>
  <si>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</si>
  <si>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</si>
  <si>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</si>
  <si>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</si>
  <si>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</si>
  <si>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</si>
  <si>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</si>
  <si>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</si>
  <si>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</si>
  <si>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</si>
  <si>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</si>
  <si>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</si>
  <si>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</si>
  <si>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</si>
  <si>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</si>
  <si>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</si>
  <si>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</si>
  <si>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</si>
  <si>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</si>
  <si>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</si>
  <si>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</si>
  <si>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</si>
  <si>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</si>
  <si>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</si>
  <si>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</si>
  <si>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</si>
  <si>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</si>
  <si>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</si>
  <si>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</si>
  <si>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</si>
  <si>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</si>
  <si>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</si>
  <si>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</si>
  <si>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</si>
  <si>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</si>
  <si>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</si>
  <si>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</si>
  <si>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</si>
  <si>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</si>
  <si>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</si>
  <si>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</si>
  <si>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</si>
  <si>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</si>
  <si>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</si>
  <si>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</si>
  <si>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</si>
  <si>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</si>
  <si>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</si>
  <si>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</si>
  <si>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</si>
  <si>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</si>
  <si>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</si>
  <si>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</si>
  <si>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</si>
  <si>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</si>
  <si>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</si>
  <si>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</si>
  <si>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</si>
  <si>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</si>
  <si>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</si>
  <si>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</si>
  <si>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</si>
  <si>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</si>
  <si>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</si>
  <si>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</si>
  <si>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</si>
  <si>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</si>
  <si>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</si>
  <si>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</si>
  <si>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</si>
  <si>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</si>
  <si>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</si>
  <si>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</si>
  <si>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</si>
  <si>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</si>
  <si>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</si>
  <si>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</si>
  <si>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</si>
  <si>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</si>
  <si>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</si>
  <si>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</si>
  <si>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</si>
  <si>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</si>
  <si>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</si>
  <si>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</si>
  <si>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</si>
  <si>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</si>
  <si>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</si>
  <si>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</si>
  <si>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</si>
  <si>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</si>
  <si>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</si>
  <si>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</si>
  <si>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</si>
  <si>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</si>
  <si>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</si>
  <si>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</si>
  <si>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</si>
  <si>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</si>
  <si>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</si>
  <si>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</si>
  <si>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</si>
  <si>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</si>
  <si>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</si>
  <si>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</si>
  <si>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</si>
  <si>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</si>
  <si>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</si>
  <si>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</si>
  <si>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</si>
  <si>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</si>
  <si>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</si>
  <si>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</si>
  <si>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</si>
  <si>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</si>
  <si>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</si>
  <si>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</si>
  <si>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</si>
  <si>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</si>
  <si>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</si>
  <si>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</si>
  <si>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</si>
  <si>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</si>
  <si>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</si>
  <si>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</si>
  <si>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</si>
  <si>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</si>
  <si>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</si>
  <si>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</si>
  <si>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</si>
  <si>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</si>
  <si>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</si>
  <si>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</si>
  <si>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</si>
  <si>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</si>
  <si>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</si>
  <si>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</si>
  <si>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</si>
  <si>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</si>
  <si>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</si>
  <si>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</si>
  <si>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</si>
  <si>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</si>
  <si>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</si>
  <si>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</si>
  <si>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</si>
  <si>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</si>
  <si>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</si>
  <si>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</si>
  <si>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</si>
  <si>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</si>
  <si>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</si>
  <si>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</si>
  <si>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</si>
  <si>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</si>
  <si>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</si>
  <si>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</si>
  <si>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</si>
  <si>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</si>
  <si>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</si>
  <si>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</si>
  <si>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</si>
  <si>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</si>
  <si>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</si>
  <si>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</si>
  <si>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</si>
  <si>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</si>
  <si>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</si>
  <si>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</si>
  <si>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</si>
  <si>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</si>
  <si>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</si>
  <si>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</si>
  <si>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</si>
  <si>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</si>
  <si>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</si>
  <si>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</si>
  <si>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</si>
  <si>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</si>
  <si>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</si>
  <si>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</si>
  <si>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</si>
  <si>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</si>
  <si>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</si>
  <si>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</si>
  <si>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</si>
  <si>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</si>
  <si>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</si>
  <si>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</si>
  <si>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</si>
  <si>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</si>
  <si>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</si>
  <si>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</si>
  <si>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</si>
  <si>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</si>
  <si>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</si>
  <si>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</si>
  <si>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</si>
  <si>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</si>
  <si>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</si>
  <si>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</si>
  <si>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</si>
  <si>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</si>
  <si>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</si>
  <si>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</si>
  <si>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</si>
  <si>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</si>
  <si>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</si>
  <si>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</si>
  <si>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</si>
  <si>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</si>
  <si>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</si>
  <si>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</si>
  <si>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</si>
  <si>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</si>
  <si>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</si>
  <si>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</si>
  <si>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</si>
  <si>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</si>
  <si>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</si>
  <si>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</si>
  <si>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</si>
  <si>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</si>
  <si>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</si>
  <si>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</si>
  <si>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</si>
  <si>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</si>
  <si>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</si>
  <si>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</si>
  <si>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</si>
  <si>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</si>
  <si>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</si>
  <si>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</si>
  <si>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</si>
  <si>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</si>
  <si>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</si>
  <si>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</si>
  <si>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</si>
  <si>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</si>
  <si>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</si>
  <si>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</si>
  <si>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</si>
  <si>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</si>
  <si>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</si>
  <si>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</si>
  <si>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</si>
  <si>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</si>
  <si>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</si>
  <si>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</si>
  <si>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</si>
  <si>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</si>
  <si>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</si>
  <si>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</si>
  <si>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</si>
  <si>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</si>
  <si>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</si>
  <si>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</si>
  <si>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</si>
  <si>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</si>
  <si>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</si>
  <si>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</si>
  <si>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</si>
  <si>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</si>
  <si>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</si>
  <si>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</si>
  <si>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</si>
  <si>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</si>
  <si>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</si>
  <si>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</si>
  <si>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</si>
  <si>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</si>
  <si>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</si>
  <si>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</si>
  <si>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</si>
  <si>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</si>
  <si>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</si>
  <si>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</si>
  <si>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</si>
  <si>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</si>
  <si>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</si>
  <si>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</si>
  <si>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</si>
  <si>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</si>
  <si>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</si>
  <si>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</si>
  <si>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</si>
  <si>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</si>
  <si>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</si>
  <si>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</si>
  <si>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</si>
  <si>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</si>
  <si>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</si>
  <si>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</si>
  <si>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</si>
  <si>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</si>
  <si>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</si>
  <si>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</si>
  <si>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</si>
  <si>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</si>
  <si>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</si>
  <si>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</si>
  <si>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</si>
  <si>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</si>
  <si>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</si>
  <si>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</si>
  <si>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</si>
  <si>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</si>
  <si>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</si>
  <si>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</si>
  <si>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</si>
  <si>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</si>
  <si>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</si>
  <si>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</si>
  <si>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</si>
  <si>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</si>
  <si>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</si>
  <si>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</si>
  <si>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</si>
  <si>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</si>
  <si>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</si>
  <si>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</si>
  <si>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</si>
  <si>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</si>
  <si>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</si>
  <si>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</si>
  <si>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</si>
  <si>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</si>
  <si>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</si>
  <si>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</si>
  <si>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</si>
  <si>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</si>
  <si>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</si>
  <si>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</si>
  <si>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</si>
  <si>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</si>
  <si>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</si>
  <si>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</si>
  <si>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</si>
  <si>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</si>
  <si>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</si>
  <si>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</si>
  <si>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</si>
  <si>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</si>
  <si>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</si>
  <si>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</si>
  <si>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</si>
  <si>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</si>
  <si>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</si>
  <si>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</si>
  <si>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</si>
  <si>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</si>
  <si>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</si>
  <si>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</si>
  <si>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</si>
  <si>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</si>
  <si>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</si>
  <si>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</si>
  <si>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</si>
  <si>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</si>
  <si>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</si>
  <si>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</si>
  <si>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</si>
  <si>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</si>
  <si>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</si>
  <si>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</si>
  <si>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</si>
  <si>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</si>
  <si>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</si>
  <si>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</si>
  <si>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</si>
  <si>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</si>
  <si>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</si>
  <si>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</si>
  <si>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</si>
  <si>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</si>
  <si>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</si>
  <si>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</si>
  <si>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</si>
  <si>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</si>
  <si>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</si>
  <si>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</si>
  <si>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</si>
  <si>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</si>
  <si>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</si>
  <si>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</si>
  <si>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</si>
  <si>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</si>
  <si>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</si>
  <si>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</si>
  <si>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</si>
  <si>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</si>
  <si>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</si>
  <si>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</si>
  <si>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</si>
  <si>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</si>
  <si>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</si>
  <si>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</si>
  <si>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</si>
  <si>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</si>
  <si>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</si>
  <si>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</si>
  <si>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</si>
  <si>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</si>
  <si>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</si>
  <si>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</si>
  <si>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</si>
  <si>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</si>
  <si>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</si>
  <si>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</si>
  <si>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</si>
  <si>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</si>
  <si>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</si>
  <si>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</si>
  <si>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</si>
  <si>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</si>
  <si>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</si>
  <si>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</si>
  <si>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</si>
  <si>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</si>
  <si>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</si>
  <si>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</si>
  <si>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</si>
  <si>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</si>
  <si>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</si>
  <si>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</si>
  <si>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</si>
  <si>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</si>
  <si>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</si>
  <si>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</si>
  <si>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</si>
  <si>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</si>
  <si>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</si>
  <si>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</si>
  <si>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</si>
  <si>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</si>
  <si>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</si>
  <si>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</si>
  <si>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</si>
  <si>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</si>
  <si>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</si>
  <si>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</si>
  <si>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</si>
  <si>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</si>
  <si>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</si>
  <si>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</si>
  <si>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</si>
  <si>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</si>
  <si>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</si>
  <si>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</si>
  <si>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</si>
  <si>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</si>
  <si>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</si>
  <si>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</si>
  <si>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</si>
  <si>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</si>
  <si>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</si>
  <si>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</si>
  <si>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</si>
  <si>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</si>
  <si>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</si>
  <si>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</si>
  <si>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</si>
  <si>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</si>
  <si>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</si>
  <si>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</si>
  <si>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</si>
  <si>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</si>
  <si>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</si>
  <si>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</si>
  <si>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</si>
  <si>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</si>
  <si>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</si>
  <si>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</si>
  <si>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</si>
  <si>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</si>
  <si>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</si>
  <si>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</si>
  <si>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</si>
  <si>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</si>
  <si>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</si>
  <si>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</si>
  <si>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</si>
  <si>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</si>
  <si>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</si>
  <si>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</si>
  <si>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</si>
  <si>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</si>
  <si>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</si>
  <si>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</si>
  <si>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</si>
  <si>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</si>
  <si>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</si>
  <si>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</si>
  <si>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</si>
  <si>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</si>
  <si>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</si>
  <si>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</si>
  <si>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</si>
  <si>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</si>
  <si>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</si>
  <si>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</si>
  <si>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</si>
  <si>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</si>
  <si>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</si>
  <si>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</si>
  <si>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</si>
  <si>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</si>
  <si>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</si>
  <si>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</si>
  <si>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</si>
  <si>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</si>
  <si>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</si>
  <si>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</si>
  <si>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</si>
  <si>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</si>
  <si>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</si>
  <si>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</si>
  <si>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</si>
  <si>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</si>
  <si>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</si>
  <si>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</si>
  <si>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</si>
  <si>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</si>
  <si>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</si>
  <si>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</si>
  <si>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</si>
  <si>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</si>
  <si>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</si>
  <si>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</si>
  <si>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</si>
  <si>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</si>
  <si>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</si>
  <si>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</si>
  <si>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</si>
  <si>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</si>
  <si>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</si>
  <si>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</si>
  <si>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</si>
  <si>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</si>
  <si>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</si>
  <si>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</si>
  <si>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</si>
  <si>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</si>
  <si>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</si>
  <si>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</si>
  <si>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</si>
  <si>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</si>
  <si>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</si>
  <si>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</si>
  <si>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</si>
  <si>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</si>
  <si>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</si>
  <si>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</si>
  <si>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</si>
  <si>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</si>
  <si>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</si>
  <si>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</si>
  <si>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</si>
  <si>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</si>
  <si>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</si>
  <si>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</si>
  <si>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</si>
  <si>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</si>
  <si>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</si>
  <si>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</si>
  <si>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</si>
  <si>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</si>
  <si>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</si>
  <si>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</si>
  <si>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</si>
  <si>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</si>
  <si>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</si>
  <si>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</si>
  <si>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</si>
  <si>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</si>
  <si>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</si>
  <si>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</si>
  <si>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</si>
  <si>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</si>
  <si>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</si>
  <si>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</si>
  <si>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</si>
  <si>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</si>
  <si>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</si>
  <si>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</si>
  <si>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</si>
  <si>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</si>
  <si>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</si>
  <si>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</si>
  <si>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</si>
  <si>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</si>
  <si>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</si>
  <si>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</si>
  <si>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</si>
  <si>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</si>
  <si>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</si>
  <si>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</si>
  <si>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</si>
  <si>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</si>
  <si>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</si>
  <si>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</si>
  <si>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</si>
  <si>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</si>
  <si>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</si>
  <si>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</si>
  <si>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</si>
  <si>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</si>
  <si>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</si>
  <si>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</si>
  <si>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</si>
  <si>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</si>
  <si>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</si>
  <si>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</si>
  <si>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</si>
  <si>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</si>
  <si>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</si>
  <si>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</si>
  <si>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</si>
  <si>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</si>
  <si>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</si>
  <si>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</si>
  <si>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</si>
  <si>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</si>
  <si>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</si>
  <si>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</si>
  <si>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</si>
  <si>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</si>
  <si>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</si>
  <si>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</si>
  <si>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</si>
  <si>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</si>
  <si>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</si>
  <si>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</si>
  <si>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</si>
  <si>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</si>
  <si>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</si>
  <si>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</si>
  <si>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</si>
  <si>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</si>
  <si>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</si>
  <si>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</si>
  <si>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</si>
  <si>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</si>
  <si>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</si>
  <si>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</si>
  <si>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</si>
  <si>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</si>
  <si>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</si>
  <si>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</si>
  <si>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</si>
  <si>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</si>
  <si>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</si>
  <si>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</si>
  <si>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</si>
  <si>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</si>
  <si>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</si>
  <si>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</si>
  <si>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</si>
  <si>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</si>
  <si>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</si>
  <si>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</si>
  <si>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</si>
  <si>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</si>
  <si>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</si>
  <si>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</si>
  <si>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</si>
  <si>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</si>
  <si>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</si>
  <si>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</si>
  <si>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</si>
  <si>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</si>
  <si>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</si>
  <si>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</si>
  <si>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</si>
  <si>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</si>
  <si>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</si>
  <si>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</si>
  <si>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</si>
  <si>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</si>
  <si>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</si>
  <si>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</si>
  <si>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</si>
  <si>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</si>
  <si>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</si>
  <si>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</si>
  <si>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</si>
  <si>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</si>
  <si>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</si>
  <si>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</si>
  <si>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</si>
  <si>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</si>
  <si>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</si>
  <si>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</si>
  <si>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</si>
  <si>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</si>
  <si>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</si>
  <si>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</si>
  <si>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</si>
  <si>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</si>
  <si>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</si>
  <si>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</si>
  <si>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</si>
  <si>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</si>
  <si>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</si>
  <si>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</si>
  <si>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</si>
  <si>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</si>
  <si>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</si>
  <si>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</si>
  <si>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</si>
  <si>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</si>
  <si>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</si>
  <si>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</si>
  <si>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</si>
  <si>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</si>
  <si>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</si>
  <si>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</si>
  <si>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</si>
  <si>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</si>
  <si>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</si>
  <si>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</si>
  <si>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</si>
  <si>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</si>
  <si>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</si>
  <si>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</si>
  <si>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</si>
  <si>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</si>
  <si>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</si>
  <si>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</si>
  <si>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</si>
  <si>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</si>
  <si>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</si>
  <si>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</si>
  <si>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</si>
  <si>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</si>
  <si>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</si>
  <si>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</si>
  <si>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</si>
  <si>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</si>
  <si>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</si>
  <si>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</si>
  <si>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</si>
  <si>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</si>
  <si>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</si>
  <si>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</si>
  <si>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</si>
  <si>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</si>
  <si>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</si>
  <si>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</si>
  <si>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</si>
  <si>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</si>
  <si>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</si>
  <si>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</si>
  <si>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</si>
  <si>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</si>
  <si>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</si>
  <si>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</si>
  <si>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</si>
  <si>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</si>
  <si>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</si>
  <si>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</si>
  <si>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</si>
  <si>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</si>
  <si>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</si>
  <si>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</si>
  <si>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</si>
  <si>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</si>
  <si>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</si>
  <si>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</si>
  <si>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</si>
  <si>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</si>
  <si>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</si>
  <si>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</si>
  <si>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</si>
  <si>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</si>
  <si>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</si>
  <si>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</si>
  <si>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</si>
  <si>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</si>
  <si>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</si>
  <si>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</si>
  <si>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</si>
  <si>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</si>
  <si>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</si>
  <si>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</si>
  <si>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</si>
  <si>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</si>
  <si>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</si>
  <si>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</si>
  <si>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</si>
  <si>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</si>
  <si>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</si>
  <si>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</si>
  <si>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</si>
  <si>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</si>
  <si>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</si>
  <si>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</si>
  <si>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</si>
  <si>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</si>
  <si>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</si>
  <si>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</si>
  <si>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</si>
  <si>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</si>
  <si>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</si>
  <si>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</si>
  <si>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</si>
  <si>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</si>
  <si>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</si>
  <si>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</si>
  <si>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</si>
  <si>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</si>
  <si>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</si>
  <si>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</si>
  <si>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</si>
  <si>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</si>
  <si>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</si>
  <si>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</si>
  <si>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</si>
  <si>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</si>
  <si>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</si>
  <si>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</si>
  <si>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</si>
  <si>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</si>
  <si>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</si>
  <si>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</si>
  <si>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</si>
  <si>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</si>
  <si>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</si>
  <si>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</si>
  <si>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</si>
  <si>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</si>
  <si>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</si>
  <si>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</si>
  <si>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</si>
  <si>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</si>
  <si>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</si>
  <si>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</si>
  <si>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</si>
  <si>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</si>
  <si>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</si>
  <si>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</si>
  <si>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</si>
  <si>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</si>
  <si>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</si>
  <si>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</si>
  <si>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</si>
  <si>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</si>
  <si>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</si>
  <si>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</si>
  <si>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</si>
  <si>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</si>
  <si>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</si>
  <si>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</si>
  <si>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</si>
  <si>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</si>
  <si>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</si>
  <si>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</si>
  <si>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</si>
  <si>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</si>
  <si>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</si>
  <si>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</si>
  <si>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</si>
  <si>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</si>
  <si>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</si>
  <si>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</si>
  <si>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</si>
  <si>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</si>
  <si>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</si>
  <si>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</si>
  <si>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</si>
  <si>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</si>
  <si>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</si>
  <si>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</si>
  <si>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</si>
  <si>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</si>
  <si>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</si>
  <si>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</si>
  <si>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</si>
  <si>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</si>
  <si>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</si>
  <si>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</si>
  <si>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</si>
  <si>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</si>
  <si>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</si>
  <si>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</si>
  <si>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</si>
  <si>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</si>
  <si>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</si>
  <si>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</si>
  <si>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</si>
  <si>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</si>
  <si>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</si>
  <si>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</si>
  <si>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</si>
  <si>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</si>
  <si>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</si>
  <si>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</si>
  <si>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</si>
  <si>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</si>
  <si>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</si>
  <si>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</si>
  <si>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</si>
  <si>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</si>
  <si>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</si>
  <si>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</si>
  <si>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</si>
  <si>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</si>
  <si>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</si>
  <si>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</si>
  <si>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</si>
  <si>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</si>
  <si>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</si>
  <si>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</si>
  <si>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</si>
  <si>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</si>
  <si>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</si>
  <si>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</si>
  <si>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</si>
  <si>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</si>
  <si>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</si>
  <si>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</si>
  <si>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</si>
  <si>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</si>
  <si>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</si>
  <si>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</si>
  <si>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</si>
  <si>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</si>
  <si>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</si>
  <si>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</si>
  <si>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</si>
  <si>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</si>
  <si>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</si>
  <si>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</si>
  <si>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</si>
  <si>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</si>
  <si>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</si>
  <si>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</si>
  <si>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</si>
  <si>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</si>
  <si>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</si>
  <si>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</si>
  <si>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</si>
  <si>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</si>
  <si>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</si>
  <si>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</si>
  <si>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</si>
  <si>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</si>
  <si>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</si>
  <si>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</si>
  <si>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</si>
  <si>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</si>
  <si>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</si>
  <si>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</si>
  <si>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</si>
  <si>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</si>
  <si>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</si>
  <si>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</si>
  <si>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</si>
  <si>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</si>
  <si>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</si>
  <si>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</si>
  <si>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</si>
  <si>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</si>
  <si>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</si>
  <si>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</si>
  <si>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</si>
  <si>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</si>
  <si>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</si>
  <si>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</si>
  <si>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</si>
  <si>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</si>
  <si>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</si>
  <si>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</si>
  <si>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</si>
  <si>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</si>
  <si>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</si>
  <si>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</si>
  <si>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</si>
  <si>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</si>
  <si>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</si>
  <si>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</si>
  <si>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</si>
  <si>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</si>
  <si>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</si>
  <si>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</si>
  <si>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</si>
  <si>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</si>
  <si>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</si>
  <si>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</si>
  <si>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</si>
  <si>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</si>
  <si>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</si>
  <si>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</si>
  <si>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</si>
  <si>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</si>
  <si>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</si>
  <si>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</si>
  <si>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</si>
  <si>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</si>
  <si>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</si>
  <si>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</si>
  <si>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</si>
  <si>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</si>
  <si>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</si>
  <si>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</si>
  <si>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</si>
  <si>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</si>
  <si>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</si>
  <si>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</si>
  <si>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</si>
  <si>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</si>
  <si>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</si>
  <si>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</si>
  <si>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</si>
  <si>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</si>
  <si>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</si>
  <si>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</si>
  <si>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</si>
  <si>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</si>
  <si>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</si>
  <si>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</si>
  <si>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</si>
  <si>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</si>
  <si>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</si>
  <si>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</si>
  <si>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</si>
  <si>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</si>
  <si>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</si>
  <si>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</si>
  <si>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</si>
  <si>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</si>
  <si>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</si>
  <si>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</si>
  <si>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</si>
  <si>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</si>
  <si>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</si>
  <si>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</si>
  <si>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</si>
  <si>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</si>
  <si>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</si>
  <si>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</si>
  <si>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</si>
  <si>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</si>
  <si>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</si>
  <si>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</si>
  <si>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</si>
  <si>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</si>
  <si>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</si>
  <si>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</si>
  <si>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</si>
  <si>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</si>
  <si>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</si>
  <si>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</si>
  <si>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</si>
  <si>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</si>
  <si>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</si>
  <si>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</si>
  <si>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</si>
  <si>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</si>
  <si>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</si>
  <si>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</si>
  <si>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</si>
  <si>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</si>
  <si>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</si>
  <si>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</si>
  <si>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</si>
  <si>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</si>
  <si>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</si>
  <si>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</si>
  <si>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</si>
  <si>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</si>
  <si>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</si>
  <si>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</si>
  <si>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</si>
  <si>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</si>
  <si>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</si>
  <si>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</si>
  <si>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</si>
  <si>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</si>
  <si>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</si>
  <si>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</si>
  <si>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</si>
  <si>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</si>
  <si>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</si>
  <si>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</si>
  <si>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</si>
  <si>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</si>
  <si>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</si>
  <si>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</si>
  <si>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</si>
  <si>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</si>
  <si>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</si>
  <si>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</si>
  <si>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</si>
  <si>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</si>
  <si>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</si>
  <si>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</si>
  <si>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</si>
  <si>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</si>
  <si>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</si>
  <si>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</si>
  <si>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</si>
  <si>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</si>
  <si>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</si>
  <si>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</si>
  <si>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</si>
  <si>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</si>
  <si>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</si>
  <si>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</si>
  <si>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</si>
  <si>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</si>
  <si>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</si>
  <si>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</si>
  <si>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</si>
  <si>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</si>
  <si>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</si>
  <si>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</si>
  <si>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</si>
  <si>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</si>
  <si>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</si>
  <si>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</si>
  <si>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</si>
  <si>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</si>
  <si>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</si>
  <si>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</si>
  <si>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</si>
  <si>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</si>
  <si>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</si>
  <si>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</si>
  <si>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</si>
  <si>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</si>
  <si>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</si>
  <si>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</si>
  <si>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</si>
  <si>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</si>
  <si>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</si>
  <si>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</si>
  <si>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</si>
  <si>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</si>
  <si>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</si>
  <si>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</si>
  <si>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</si>
  <si>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</si>
  <si>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</si>
  <si>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</si>
  <si>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</si>
  <si>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</si>
  <si>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</si>
  <si>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</si>
  <si>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</si>
  <si>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</si>
  <si>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</si>
  <si>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</si>
  <si>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</si>
  <si>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</si>
  <si>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</si>
  <si>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</si>
  <si>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</si>
  <si>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</si>
  <si>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</si>
  <si>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</si>
  <si>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</si>
  <si>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</si>
  <si>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</si>
  <si>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</si>
  <si>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</si>
  <si>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</si>
  <si>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</si>
  <si>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</si>
  <si>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</si>
  <si>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</si>
  <si>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</si>
  <si>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</si>
  <si>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</si>
  <si>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</si>
  <si>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</si>
  <si>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</si>
  <si>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</si>
  <si>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</si>
  <si>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</si>
  <si>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</si>
  <si>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</si>
  <si>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</si>
  <si>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</si>
  <si>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</si>
  <si>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</si>
  <si>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</si>
  <si>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</si>
  <si>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</si>
  <si>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</si>
  <si>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</si>
  <si>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</si>
  <si>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</si>
  <si>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</si>
  <si>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</si>
  <si>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</si>
  <si>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</si>
  <si>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</si>
  <si>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</si>
  <si>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</si>
  <si>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</si>
  <si>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</si>
  <si>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</si>
  <si>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</si>
  <si>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</si>
  <si>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</si>
  <si>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</si>
  <si>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</si>
  <si>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</si>
  <si>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</si>
  <si>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</si>
  <si>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</si>
  <si>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</si>
  <si>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</si>
  <si>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</si>
  <si>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</si>
  <si>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</si>
  <si>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</si>
  <si>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</si>
  <si>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</si>
  <si>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</si>
  <si>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</si>
  <si>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</si>
  <si>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</si>
  <si>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</si>
  <si>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</si>
  <si>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</si>
  <si>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</si>
  <si>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</si>
  <si>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</si>
  <si>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</si>
  <si>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</si>
  <si>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</si>
  <si>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</si>
  <si>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</si>
  <si>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</si>
  <si>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</si>
  <si>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</si>
  <si>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</si>
  <si>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</si>
  <si>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</si>
  <si>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</si>
  <si>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</si>
  <si>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</si>
  <si>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</si>
  <si>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</si>
  <si>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</si>
  <si>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</si>
  <si>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</si>
  <si>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</si>
  <si>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</si>
  <si>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</si>
  <si>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</si>
  <si>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</si>
  <si>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</si>
  <si>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</si>
  <si>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</si>
  <si>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</si>
  <si>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</si>
  <si>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</si>
  <si>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</si>
  <si>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</si>
  <si>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</si>
  <si>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</si>
  <si>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</si>
  <si>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</si>
  <si>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</si>
  <si>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</si>
  <si>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</si>
  <si>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</si>
  <si>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</si>
  <si>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</si>
  <si>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</si>
  <si>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</si>
  <si>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</si>
  <si>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</si>
  <si>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</si>
  <si>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</si>
  <si>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</si>
  <si>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</si>
  <si>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</si>
  <si>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</si>
  <si>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</si>
  <si>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</si>
  <si>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</si>
  <si>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</si>
  <si>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</si>
  <si>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</si>
  <si>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</si>
  <si>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</si>
  <si>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</si>
  <si>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</si>
  <si>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</si>
  <si>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</si>
  <si>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</si>
  <si>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</si>
  <si>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</si>
  <si>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</si>
  <si>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</si>
  <si>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</si>
  <si>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</si>
  <si>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</si>
  <si>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</si>
  <si>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</si>
  <si>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</si>
  <si>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</si>
  <si>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</si>
  <si>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</si>
  <si>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</si>
  <si>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</si>
  <si>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</si>
  <si>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</si>
  <si>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</si>
  <si>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</si>
  <si>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</si>
  <si>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</si>
  <si>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</si>
  <si>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</si>
  <si>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</si>
  <si>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</si>
  <si>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</si>
  <si>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</si>
  <si>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</si>
  <si>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</si>
  <si>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</si>
  <si>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</si>
  <si>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</si>
  <si>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</si>
  <si>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</si>
  <si>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</si>
  <si>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</si>
  <si>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</si>
  <si>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</si>
  <si>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</si>
  <si>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</si>
  <si>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</si>
  <si>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</si>
  <si>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</si>
  <si>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</si>
  <si>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</si>
  <si>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</si>
  <si>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</si>
  <si>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</si>
  <si>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</si>
  <si>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</si>
  <si>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</si>
  <si>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</si>
  <si>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</si>
  <si>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</si>
  <si>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</si>
  <si>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</si>
  <si>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</si>
  <si>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</si>
  <si>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</si>
  <si>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</si>
  <si>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</si>
  <si>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</si>
  <si>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</si>
  <si>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</si>
  <si>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</si>
  <si>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</si>
  <si>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</si>
  <si>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</si>
  <si>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</si>
  <si>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</si>
  <si>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</si>
  <si>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</si>
  <si>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</si>
  <si>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</si>
  <si>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</si>
  <si>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</si>
  <si>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</si>
  <si>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</si>
  <si>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</si>
  <si>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</si>
  <si>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</si>
  <si>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</si>
  <si>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</si>
  <si>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</si>
  <si>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</si>
  <si>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</si>
  <si>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</si>
  <si>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</si>
  <si>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</si>
  <si>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</si>
  <si>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</si>
  <si>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</si>
  <si>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</si>
  <si>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</si>
  <si>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</si>
  <si>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</si>
  <si>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</si>
  <si>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</si>
  <si>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</si>
  <si>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</si>
  <si>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</si>
  <si>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</si>
  <si>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</si>
  <si>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</si>
  <si>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</si>
  <si>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</si>
  <si>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</si>
  <si>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</si>
  <si>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</si>
  <si>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</si>
  <si>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</si>
  <si>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</si>
  <si>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</si>
  <si>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</si>
  <si>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</si>
  <si>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</si>
  <si>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</si>
  <si>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</si>
  <si>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</si>
  <si>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</si>
  <si>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</si>
  <si>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</si>
  <si>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</si>
  <si>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</si>
  <si>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</si>
  <si>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</si>
  <si>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</si>
  <si>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</si>
  <si>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</si>
  <si>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</si>
  <si>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</si>
  <si>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</si>
  <si>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</si>
  <si>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</si>
  <si>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</si>
  <si>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</si>
  <si>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</si>
  <si>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</si>
  <si>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</si>
  <si>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</si>
  <si>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</si>
  <si>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</si>
  <si>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</si>
  <si>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</si>
  <si>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</si>
  <si>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</si>
  <si>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</si>
  <si>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</si>
  <si>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</si>
  <si>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</si>
  <si>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</si>
  <si>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</si>
  <si>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</si>
  <si>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</si>
  <si>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</si>
  <si>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</si>
  <si>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</si>
  <si>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</si>
  <si>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</si>
  <si>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</si>
  <si>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</si>
  <si>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</si>
  <si>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</si>
  <si>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</si>
  <si>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</si>
  <si>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</si>
  <si>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</si>
  <si>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</si>
  <si>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</si>
  <si>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</si>
  <si>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</si>
  <si>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</si>
  <si>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</si>
  <si>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</si>
  <si>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</si>
  <si>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</si>
  <si>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</si>
  <si>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</si>
  <si>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</si>
  <si>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</si>
  <si>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</si>
  <si>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</si>
  <si>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</si>
  <si>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</si>
  <si>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</si>
  <si>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</si>
  <si>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</si>
  <si>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</si>
  <si>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</si>
  <si>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</si>
  <si>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</si>
  <si>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</si>
  <si>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</si>
  <si>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</si>
  <si>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</si>
  <si>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</si>
  <si>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</si>
  <si>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</si>
  <si>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</si>
  <si>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</si>
  <si>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</si>
  <si>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</si>
  <si>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</si>
  <si>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</si>
  <si>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</si>
  <si>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</si>
  <si>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</si>
  <si>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</si>
  <si>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</si>
  <si>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</si>
  <si>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</si>
  <si>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</si>
  <si>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</si>
  <si>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</si>
  <si>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</si>
  <si>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</si>
  <si>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</si>
  <si>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</si>
  <si>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</si>
  <si>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</si>
  <si>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</si>
  <si>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</si>
  <si>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</si>
  <si>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</si>
  <si>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</si>
  <si>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</si>
  <si>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</si>
  <si>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</si>
  <si>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</si>
  <si>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</si>
  <si>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</si>
  <si>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</si>
  <si>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</si>
  <si>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</si>
  <si>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</si>
  <si>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</si>
  <si>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</si>
  <si>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</si>
  <si>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</si>
  <si>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</si>
  <si>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</si>
  <si>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</si>
  <si>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</si>
  <si>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</si>
  <si>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</si>
  <si>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</si>
  <si>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</si>
  <si>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</si>
  <si>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</si>
  <si>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</si>
  <si>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</si>
  <si>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</si>
  <si>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</si>
  <si>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</si>
  <si>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</si>
  <si>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</si>
  <si>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</si>
  <si>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</si>
  <si>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</si>
  <si>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</si>
  <si>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</si>
  <si>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</si>
  <si>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</si>
  <si>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</si>
  <si>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</si>
  <si>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</si>
  <si>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</si>
  <si>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</si>
  <si>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</si>
  <si>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</si>
  <si>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</si>
  <si>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</si>
  <si>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</si>
  <si>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</si>
  <si>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</si>
  <si>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</si>
  <si>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</si>
  <si>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</si>
  <si>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</si>
  <si>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</si>
  <si>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</si>
  <si>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</si>
  <si>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</si>
  <si>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</si>
  <si>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</si>
  <si>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</si>
  <si>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</si>
  <si>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</si>
  <si>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</si>
  <si>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</si>
  <si>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</si>
  <si>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</si>
  <si>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</si>
  <si>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</si>
  <si>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</si>
  <si>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</si>
  <si>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</si>
  <si>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</si>
  <si>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</si>
  <si>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</si>
  <si>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</si>
  <si>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</si>
  <si>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</si>
  <si>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</si>
  <si>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</si>
  <si>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</si>
  <si>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</si>
  <si>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</si>
  <si>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</si>
  <si>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</si>
  <si>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</si>
  <si>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</si>
  <si>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</si>
  <si>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</si>
  <si>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</si>
  <si>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</si>
  <si>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</si>
  <si>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</si>
  <si>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</si>
  <si>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</si>
  <si>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</si>
  <si>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</si>
  <si>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</si>
  <si>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</si>
  <si>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</si>
  <si>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</si>
  <si>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</si>
  <si>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</si>
  <si>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</si>
  <si>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</si>
  <si>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</si>
  <si>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</si>
  <si>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</si>
  <si>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</si>
  <si>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</si>
  <si>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</si>
  <si>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</si>
  <si>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</si>
  <si>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</si>
  <si>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</si>
  <si>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</si>
  <si>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</si>
  <si>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</si>
  <si>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</si>
  <si>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</si>
  <si>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</si>
  <si>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</si>
  <si>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</si>
  <si>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</si>
  <si>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</si>
  <si>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</si>
  <si>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</si>
  <si>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</si>
  <si>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</si>
  <si>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</si>
  <si>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</si>
  <si>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</si>
  <si>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</si>
  <si>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</si>
  <si>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</si>
  <si>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</si>
  <si>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</si>
  <si>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</si>
  <si>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</si>
  <si>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</si>
  <si>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</si>
  <si>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</si>
  <si>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</si>
  <si>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</si>
  <si>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</si>
  <si>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</si>
  <si>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</si>
  <si>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</si>
  <si>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</si>
  <si>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</si>
  <si>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</si>
  <si>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</si>
  <si>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</si>
  <si>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</si>
  <si>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</si>
  <si>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</si>
  <si>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</si>
  <si>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</si>
  <si>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</si>
  <si>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</si>
  <si>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</si>
  <si>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</si>
  <si>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</si>
  <si>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</si>
  <si>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</si>
  <si>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</si>
  <si>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</si>
  <si>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</si>
  <si>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</si>
  <si>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</si>
  <si>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</si>
  <si>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</si>
  <si>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</si>
  <si>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</si>
  <si>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</si>
  <si>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</si>
  <si>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</si>
  <si>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</si>
  <si>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</si>
  <si>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</si>
  <si>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</si>
  <si>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</si>
  <si>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</si>
  <si>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</si>
  <si>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</si>
  <si>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</si>
  <si>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</si>
  <si>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</si>
  <si>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</si>
  <si>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</si>
  <si>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</si>
  <si>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</si>
  <si>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</si>
  <si>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</si>
  <si>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</si>
  <si>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</si>
  <si>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</si>
  <si>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</si>
  <si>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</si>
  <si>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</si>
  <si>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</si>
  <si>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</si>
  <si>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</si>
  <si>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</si>
  <si>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</si>
  <si>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</si>
  <si>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</si>
  <si>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</si>
  <si>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</si>
  <si>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</si>
  <si>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</si>
  <si>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</si>
  <si>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</si>
  <si>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</si>
  <si>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</si>
  <si>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</si>
  <si>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</si>
  <si>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</si>
  <si>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</si>
  <si>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</si>
  <si>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</si>
  <si>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</si>
  <si>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</si>
  <si>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</si>
  <si>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</si>
  <si>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</si>
  <si>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</si>
  <si>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</si>
  <si>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</si>
  <si>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</si>
  <si>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</si>
  <si>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</si>
  <si>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</si>
  <si>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</si>
  <si>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</si>
  <si>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</si>
  <si>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</si>
  <si>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</si>
  <si>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</si>
  <si>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</si>
  <si>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</si>
  <si>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</si>
  <si>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</si>
  <si>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</si>
  <si>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</si>
  <si>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</si>
  <si>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</si>
  <si>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</si>
  <si>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</si>
  <si>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</si>
  <si>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</si>
  <si>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</si>
  <si>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</si>
  <si>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</si>
  <si>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</si>
  <si>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</si>
  <si>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</si>
  <si>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</si>
  <si>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</si>
  <si>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</si>
  <si>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</si>
  <si>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</si>
  <si>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</si>
  <si>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</si>
  <si>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</si>
  <si>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</si>
  <si>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</si>
  <si>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</si>
  <si>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</si>
  <si>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</si>
  <si>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</si>
  <si>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</si>
  <si>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</si>
  <si>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</si>
  <si>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</si>
  <si>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</si>
  <si>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</si>
  <si>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</si>
  <si>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</si>
  <si>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</si>
  <si>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</si>
  <si>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</si>
  <si>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</si>
  <si>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</si>
  <si>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</si>
  <si>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</si>
  <si>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</si>
  <si>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</si>
  <si>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</si>
  <si>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</si>
  <si>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</si>
  <si>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</si>
  <si>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</si>
  <si>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</si>
  <si>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</si>
  <si>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</si>
  <si>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</si>
  <si>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</si>
  <si>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</si>
  <si>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</si>
  <si>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</si>
  <si>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</si>
  <si>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</si>
  <si>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</si>
  <si>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</si>
  <si>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</si>
  <si>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</si>
  <si>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</si>
  <si>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</si>
  <si>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</si>
  <si>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</si>
  <si>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</si>
  <si>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</si>
  <si>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</si>
  <si>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</si>
  <si>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</si>
  <si>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</si>
  <si>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</si>
  <si>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</si>
  <si>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</si>
  <si>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</si>
  <si>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</si>
  <si>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</si>
  <si>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</si>
  <si>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</si>
  <si>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</si>
  <si>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</si>
  <si>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</si>
  <si>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</si>
  <si>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</si>
  <si>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</si>
  <si>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</si>
  <si>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</si>
  <si>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</si>
  <si>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</si>
  <si>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</si>
  <si>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</si>
  <si>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</si>
  <si>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</si>
  <si>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</si>
  <si>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</si>
  <si>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</si>
  <si>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</si>
  <si>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</si>
  <si>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</si>
  <si>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</si>
  <si>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</si>
  <si>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</si>
  <si>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</si>
  <si>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</si>
  <si>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</si>
  <si>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</si>
  <si>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</si>
  <si>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</si>
  <si>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</si>
  <si>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</si>
  <si>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</si>
  <si>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</si>
  <si>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</si>
  <si>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</si>
  <si>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</si>
  <si>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</si>
  <si>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</si>
  <si>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</si>
  <si>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</si>
  <si>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</si>
  <si>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</si>
  <si>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</si>
  <si>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</si>
  <si>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</si>
  <si>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</si>
  <si>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</si>
  <si>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</si>
  <si>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</si>
  <si>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</si>
  <si>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</si>
  <si>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</si>
  <si>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</si>
  <si>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</si>
  <si>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</si>
  <si>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</si>
  <si>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</si>
  <si>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</si>
  <si>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</si>
  <si>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</si>
  <si>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</si>
  <si>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</si>
  <si>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</si>
  <si>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</si>
  <si>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</si>
  <si>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</si>
  <si>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</si>
  <si>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</si>
  <si>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</si>
  <si>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</si>
  <si>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</si>
  <si>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</si>
  <si>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</si>
  <si>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</si>
  <si>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</si>
  <si>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</si>
  <si>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</si>
  <si>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</si>
  <si>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</si>
  <si>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</si>
  <si>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</si>
  <si>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</si>
  <si>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</si>
  <si>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</si>
  <si>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</si>
  <si>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</si>
  <si>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</si>
  <si>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</si>
  <si>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</si>
  <si>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</si>
  <si>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</si>
  <si>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</si>
  <si>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</si>
  <si>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</si>
  <si>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</si>
  <si>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</si>
  <si>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</si>
  <si>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</si>
  <si>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</si>
  <si>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</si>
  <si>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</si>
  <si>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</si>
  <si>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</si>
  <si>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</si>
  <si>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</si>
  <si>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</si>
  <si>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</si>
  <si>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</si>
  <si>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</si>
  <si>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</si>
  <si>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</si>
  <si>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</si>
  <si>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</si>
  <si>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</si>
  <si>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</si>
  <si>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</si>
  <si>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</si>
  <si>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</si>
  <si>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</si>
  <si>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</si>
  <si>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</si>
  <si>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</si>
  <si>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</si>
  <si>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</si>
  <si>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</si>
  <si>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</si>
  <si>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</si>
  <si>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</si>
  <si>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</si>
  <si>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</si>
  <si>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</si>
  <si>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</si>
  <si>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</si>
  <si>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</si>
  <si>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</si>
  <si>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</si>
  <si>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</si>
  <si>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</si>
  <si>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</si>
  <si>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</si>
  <si>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</si>
  <si>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</si>
  <si>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</si>
  <si>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</si>
  <si>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</si>
  <si>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</si>
  <si>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</si>
  <si>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</si>
  <si>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</si>
  <si>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</si>
  <si>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</si>
  <si>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</si>
  <si>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</si>
  <si>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</si>
  <si>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</si>
  <si>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</si>
  <si>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</si>
  <si>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</si>
  <si>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</si>
  <si>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</si>
  <si>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</si>
  <si>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</si>
  <si>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</si>
  <si>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</si>
  <si>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</si>
  <si>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</si>
  <si>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</si>
  <si>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</si>
  <si>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</si>
  <si>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</si>
  <si>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</si>
  <si>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</si>
  <si>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</si>
  <si>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</si>
  <si>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</si>
  <si>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</si>
  <si>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</si>
  <si>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</si>
  <si>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</si>
  <si>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</si>
  <si>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</si>
  <si>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</si>
  <si>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</si>
  <si>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</si>
  <si>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</si>
  <si>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</si>
  <si>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</si>
  <si>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</si>
  <si>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</si>
  <si>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</si>
  <si>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</si>
  <si>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</si>
  <si>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</si>
  <si>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</si>
  <si>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</si>
  <si>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</si>
  <si>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</si>
  <si>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</si>
  <si>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</si>
  <si>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</si>
  <si>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</si>
  <si>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</si>
  <si>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</si>
  <si>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</si>
  <si>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</si>
  <si>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</si>
  <si>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</si>
  <si>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</si>
  <si>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</si>
  <si>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</si>
  <si>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</si>
  <si>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</si>
  <si>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</si>
  <si>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</si>
  <si>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</si>
  <si>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</si>
  <si>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</si>
  <si>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</si>
  <si>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</si>
  <si>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</si>
  <si>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</si>
  <si>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</si>
  <si>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</si>
  <si>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</si>
  <si>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</si>
  <si>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</si>
  <si>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</si>
  <si>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</si>
  <si>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</si>
  <si>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</si>
  <si>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</si>
  <si>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</si>
  <si>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</si>
  <si>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</si>
  <si>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</si>
  <si>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</si>
  <si>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</si>
  <si>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</si>
  <si>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</si>
  <si>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</si>
  <si>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</si>
  <si>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</si>
  <si>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</si>
  <si>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</si>
  <si>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</si>
  <si>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</si>
  <si>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</si>
  <si>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</si>
  <si>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</si>
  <si>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</si>
  <si>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</si>
  <si>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</si>
  <si>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</si>
  <si>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</si>
  <si>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</si>
  <si>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</si>
  <si>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</si>
  <si>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</si>
  <si>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</si>
  <si>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</si>
  <si>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</si>
  <si>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</si>
  <si>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</si>
  <si>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</si>
  <si>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</si>
  <si>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</si>
  <si>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</si>
  <si>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</si>
  <si>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</si>
  <si>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</si>
  <si>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</si>
  <si>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</si>
  <si>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</si>
  <si>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</si>
  <si>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</si>
  <si>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</si>
  <si>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</si>
  <si>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</si>
  <si>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</si>
  <si>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</si>
  <si>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</si>
  <si>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</si>
  <si>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</si>
  <si>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</si>
  <si>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</si>
  <si>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</si>
  <si>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</si>
  <si>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</si>
  <si>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</si>
  <si>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</si>
  <si>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</si>
  <si>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</si>
  <si>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</si>
  <si>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</si>
  <si>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</si>
  <si>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</si>
  <si>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</si>
  <si>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</si>
  <si>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</si>
  <si>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</si>
  <si>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</si>
  <si>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</si>
  <si>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</si>
  <si>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</si>
  <si>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</si>
  <si>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</si>
  <si>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</si>
  <si>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</si>
  <si>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</si>
  <si>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</si>
  <si>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</si>
  <si>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</si>
  <si>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</si>
  <si>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</si>
  <si>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</si>
  <si>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</si>
  <si>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</si>
  <si>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</si>
  <si>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</si>
  <si>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</si>
  <si>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</si>
  <si>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</si>
  <si>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</si>
  <si>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</si>
  <si>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</si>
  <si>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</si>
  <si>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</si>
  <si>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</si>
  <si>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</si>
  <si>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</si>
  <si>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</si>
  <si>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</si>
  <si>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</si>
  <si>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</si>
  <si>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</si>
  <si>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</si>
  <si>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</si>
  <si>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</si>
  <si>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</si>
  <si>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</si>
  <si>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</si>
  <si>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</si>
  <si>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</si>
  <si>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</si>
  <si>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</si>
  <si>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</si>
  <si>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</si>
  <si>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</si>
  <si>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</si>
  <si>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</si>
  <si>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</si>
  <si>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</si>
  <si>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</si>
  <si>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</si>
  <si>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</si>
  <si>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</si>
  <si>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</si>
  <si>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</si>
  <si>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</si>
  <si>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</si>
  <si>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</si>
  <si>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</si>
  <si>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</si>
  <si>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</si>
  <si>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</si>
  <si>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</si>
  <si>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</si>
  <si>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</si>
  <si>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</si>
  <si>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</si>
  <si>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</si>
  <si>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</si>
  <si>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</si>
  <si>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</si>
  <si>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</si>
  <si>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</si>
  <si>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</si>
  <si>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</si>
  <si>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</si>
  <si>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</si>
  <si>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</si>
  <si>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</si>
  <si>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</si>
  <si>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</si>
  <si>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</si>
  <si>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</si>
  <si>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</si>
  <si>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</si>
  <si>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</si>
  <si>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</si>
  <si>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</si>
  <si>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</si>
  <si>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</si>
  <si>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</si>
  <si>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</si>
  <si>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</si>
  <si>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</si>
  <si>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</si>
  <si>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</si>
  <si>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</si>
  <si>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</si>
  <si>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</si>
  <si>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</si>
  <si>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</si>
  <si>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</si>
  <si>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</si>
  <si>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</si>
  <si>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</si>
  <si>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</si>
  <si>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</si>
  <si>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</si>
  <si>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</si>
  <si>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</si>
  <si>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</si>
  <si>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</si>
  <si>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</si>
  <si>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</si>
  <si>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</si>
  <si>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</si>
  <si>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</si>
  <si>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</si>
  <si>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</si>
  <si>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</si>
  <si>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</si>
  <si>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</si>
  <si>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</si>
  <si>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</si>
  <si>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</si>
  <si>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</si>
  <si>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</si>
  <si>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</si>
  <si>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</si>
  <si>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</si>
  <si>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</si>
  <si>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</si>
  <si>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</si>
  <si>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</si>
  <si>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</si>
  <si>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</si>
  <si>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</si>
  <si>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</si>
  <si>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</si>
  <si>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</si>
  <si>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</si>
  <si>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</si>
  <si>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</si>
  <si>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</si>
  <si>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</si>
  <si>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</si>
  <si>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</si>
  <si>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</si>
  <si>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</si>
  <si>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</si>
  <si>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</si>
  <si>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</si>
  <si>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</si>
  <si>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</si>
  <si>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</si>
  <si>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</si>
  <si>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</si>
  <si>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</si>
  <si>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</si>
  <si>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</si>
  <si>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</si>
  <si>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</si>
  <si>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</si>
  <si>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</si>
  <si>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</si>
  <si>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</si>
  <si>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</si>
  <si>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</si>
  <si>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</si>
  <si>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</si>
  <si>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</si>
  <si>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</si>
  <si>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</si>
  <si>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</si>
  <si>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</si>
  <si>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</si>
  <si>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</si>
  <si>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</si>
  <si>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</si>
  <si>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</si>
  <si>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</si>
  <si>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</si>
  <si>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</si>
  <si>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</si>
  <si>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</si>
  <si>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</si>
  <si>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</si>
  <si>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</si>
  <si>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</si>
  <si>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</si>
  <si>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</si>
  <si>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</si>
  <si>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</si>
  <si>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</si>
  <si>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</si>
  <si>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</si>
  <si>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</si>
  <si>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</si>
  <si>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</si>
  <si>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</si>
  <si>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</si>
  <si>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</si>
  <si>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</si>
  <si>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</si>
  <si>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</si>
  <si>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</si>
  <si>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</si>
  <si>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</si>
  <si>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</si>
  <si>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</si>
  <si>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</si>
  <si>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</si>
  <si>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</si>
  <si>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</si>
  <si>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</si>
  <si>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</si>
  <si>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</si>
  <si>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</si>
  <si>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</si>
  <si>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</si>
  <si>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</si>
  <si>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</si>
  <si>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</si>
  <si>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</si>
  <si>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</si>
  <si>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</si>
  <si>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</si>
  <si>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</si>
  <si>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</si>
  <si>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</si>
  <si>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</si>
  <si>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</si>
  <si>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</si>
  <si>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</si>
  <si>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</si>
  <si>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</si>
  <si>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</si>
  <si>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</si>
  <si>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</si>
  <si>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</si>
  <si>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</si>
  <si>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</si>
  <si>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</si>
  <si>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</si>
  <si>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</si>
  <si>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</si>
  <si>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</si>
  <si>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</si>
  <si>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</si>
  <si>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</si>
  <si>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</si>
  <si>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</si>
  <si>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</si>
  <si>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</si>
  <si>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</si>
  <si>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</si>
  <si>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</si>
  <si>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</si>
  <si>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</si>
  <si>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</si>
  <si>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</si>
  <si>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</si>
  <si>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</si>
  <si>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</si>
  <si>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</si>
  <si>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</si>
  <si>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</si>
  <si>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</si>
  <si>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</si>
  <si>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</si>
  <si>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</si>
  <si>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</si>
  <si>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</si>
  <si>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</si>
  <si>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</si>
  <si>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</si>
  <si>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</si>
  <si>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</si>
  <si>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</si>
  <si>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</si>
  <si>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</si>
  <si>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</si>
  <si>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</si>
  <si>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</si>
  <si>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</si>
  <si>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</si>
  <si>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</si>
  <si>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</si>
  <si>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</si>
  <si>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</si>
  <si>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</si>
  <si>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</si>
  <si>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</si>
  <si>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</si>
  <si>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</si>
  <si>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</si>
  <si>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</si>
  <si>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</si>
  <si>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</si>
  <si>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</si>
  <si>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</si>
  <si>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</si>
  <si>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</si>
  <si>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</si>
  <si>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</si>
  <si>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</si>
  <si>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</si>
  <si>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</si>
  <si>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</si>
  <si>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</si>
  <si>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</si>
  <si>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</si>
  <si>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</si>
  <si>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</si>
  <si>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</si>
  <si>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</si>
  <si>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</si>
  <si>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</si>
  <si>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</si>
  <si>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</si>
  <si>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</si>
  <si>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</si>
  <si>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</si>
  <si>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</si>
  <si>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</si>
  <si>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</si>
  <si>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</si>
  <si>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</si>
  <si>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</si>
  <si>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</si>
  <si>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</si>
  <si>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</si>
  <si>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</si>
  <si>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</si>
  <si>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</si>
  <si>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</si>
  <si>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</si>
  <si>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</si>
  <si>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</si>
  <si>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</si>
  <si>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</si>
  <si>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</si>
  <si>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</si>
  <si>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</si>
  <si>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</si>
  <si>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</si>
  <si>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</si>
  <si>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</si>
  <si>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</si>
  <si>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</si>
  <si>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</si>
  <si>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</si>
  <si>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</si>
  <si>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</si>
  <si>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</si>
  <si>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</si>
  <si>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</si>
  <si>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</si>
  <si>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</si>
  <si>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</si>
  <si>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</si>
  <si>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</si>
  <si>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</si>
  <si>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</si>
  <si>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</si>
  <si>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</si>
  <si>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</si>
  <si>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</si>
  <si>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</si>
  <si>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</si>
  <si>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</si>
  <si>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</si>
  <si>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</si>
  <si>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</si>
  <si>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</si>
  <si>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</si>
  <si>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</si>
  <si>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</si>
  <si>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</si>
  <si>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</si>
  <si>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</si>
  <si>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</si>
  <si>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</si>
  <si>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</si>
  <si>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</si>
  <si>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</si>
  <si>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</si>
  <si>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</si>
  <si>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</si>
  <si>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</si>
  <si>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</si>
  <si>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</si>
  <si>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</si>
  <si>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</si>
  <si>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</si>
  <si>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</si>
  <si>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</si>
  <si>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</si>
  <si>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</si>
  <si>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</si>
  <si>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</si>
  <si>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</si>
  <si>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</si>
  <si>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</si>
  <si>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</si>
  <si>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</si>
  <si>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</si>
  <si>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</si>
  <si>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</si>
  <si>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</si>
  <si>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</si>
  <si>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</si>
  <si>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</si>
  <si>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</si>
  <si>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</si>
  <si>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</si>
  <si>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</si>
  <si>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</si>
  <si>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</si>
  <si>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</si>
  <si>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</si>
  <si>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</si>
  <si>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</si>
  <si>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</si>
  <si>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</si>
  <si>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</si>
  <si>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</si>
  <si>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</si>
  <si>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</si>
  <si>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</si>
  <si>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</si>
  <si>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</si>
  <si>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</si>
  <si>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</si>
  <si>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</si>
  <si>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</si>
  <si>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</si>
  <si>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</si>
  <si>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</si>
  <si>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</si>
  <si>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</si>
  <si>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</si>
  <si>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</si>
  <si>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</si>
  <si>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</si>
  <si>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</si>
  <si>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</si>
  <si>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</si>
  <si>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</si>
  <si>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</si>
  <si>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</si>
  <si>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</si>
  <si>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</si>
  <si>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</si>
  <si>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</si>
  <si>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</si>
  <si>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</si>
  <si>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</si>
  <si>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</si>
  <si>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</si>
  <si>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</si>
  <si>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</si>
  <si>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</si>
  <si>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</si>
  <si>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</si>
  <si>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</si>
  <si>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</si>
  <si>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</si>
  <si>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</si>
  <si>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</si>
  <si>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</si>
  <si>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</si>
  <si>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</si>
  <si>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</si>
  <si>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</si>
  <si>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</si>
  <si>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</si>
  <si>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</si>
  <si>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</si>
  <si>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</si>
  <si>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</si>
  <si>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</si>
  <si>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</si>
  <si>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</si>
  <si>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</si>
  <si>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</si>
  <si>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</si>
  <si>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</si>
  <si>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</si>
  <si>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</si>
  <si>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</si>
  <si>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</si>
  <si>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</si>
  <si>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</si>
  <si>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</si>
  <si>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</si>
  <si>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</si>
  <si>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</si>
  <si>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</si>
  <si>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</si>
  <si>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</si>
  <si>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</si>
  <si>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</si>
  <si>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</si>
  <si>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</si>
  <si>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</si>
  <si>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</si>
  <si>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</si>
  <si>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</si>
  <si>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</si>
  <si>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</si>
  <si>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</si>
  <si>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</si>
  <si>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</si>
  <si>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</si>
  <si>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</si>
  <si>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</si>
  <si>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</si>
  <si>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</si>
  <si>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</si>
  <si>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</si>
  <si>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</si>
  <si>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</si>
  <si>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</si>
  <si>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</si>
  <si>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</si>
  <si>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</si>
  <si>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</si>
  <si>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</si>
  <si>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</si>
  <si>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</si>
  <si>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</si>
  <si>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</si>
  <si>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</si>
  <si>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</si>
  <si>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</si>
  <si>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</si>
  <si>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</si>
  <si>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</si>
  <si>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</si>
  <si>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</si>
  <si>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</si>
  <si>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</si>
  <si>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</si>
  <si>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</si>
  <si>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</si>
  <si>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</si>
  <si>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</si>
  <si>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</si>
  <si>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</si>
  <si>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</si>
  <si>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</si>
  <si>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</si>
  <si>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</si>
  <si>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</si>
  <si>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</si>
  <si>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</si>
  <si>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</si>
  <si>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</si>
  <si>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</si>
  <si>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</si>
  <si>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</si>
  <si>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</si>
  <si>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</si>
  <si>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</si>
  <si>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</si>
  <si>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</si>
  <si>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</si>
  <si>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</si>
  <si>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</si>
  <si>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</si>
  <si>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</si>
  <si>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</si>
  <si>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</si>
  <si>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</si>
  <si>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</si>
  <si>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</si>
  <si>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</si>
  <si>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</si>
  <si>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</si>
  <si>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</si>
  <si>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</si>
  <si>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</si>
  <si>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</si>
  <si>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</si>
  <si>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</si>
  <si>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</si>
  <si>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</si>
  <si>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</si>
  <si>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</si>
  <si>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</si>
  <si>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</si>
  <si>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</si>
  <si>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</si>
  <si>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</si>
  <si>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</si>
  <si>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</si>
  <si>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</si>
  <si>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</si>
  <si>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</si>
  <si>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</si>
  <si>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</si>
  <si>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</si>
  <si>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</si>
  <si>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</si>
  <si>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</si>
  <si>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</si>
  <si>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</si>
  <si>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</si>
  <si>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</si>
  <si>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</si>
  <si>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</si>
  <si>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</si>
  <si>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</si>
  <si>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</si>
  <si>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</si>
  <si>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</si>
  <si>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</si>
  <si>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</si>
  <si>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</si>
  <si>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</si>
  <si>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</si>
  <si>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</si>
  <si>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</si>
  <si>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</si>
  <si>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</si>
  <si>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</si>
  <si>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</si>
  <si>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</si>
  <si>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</si>
  <si>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</si>
  <si>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</si>
  <si>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</si>
  <si>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</si>
  <si>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</si>
  <si>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</si>
  <si>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</si>
  <si>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</si>
  <si>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</si>
  <si>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</si>
  <si>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</si>
  <si>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</si>
  <si>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</si>
  <si>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</si>
  <si>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</si>
  <si>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</si>
  <si>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</si>
  <si>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</si>
  <si>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</si>
  <si>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</si>
  <si>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</si>
  <si>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</si>
  <si>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</si>
  <si>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</si>
  <si>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</si>
  <si>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</si>
  <si>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</si>
  <si>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</si>
  <si>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</si>
  <si>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</si>
  <si>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</si>
  <si>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</si>
  <si>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</si>
  <si>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</si>
  <si>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</si>
  <si>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</si>
  <si>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</si>
  <si>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</si>
  <si>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</si>
  <si>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</si>
  <si>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</si>
  <si>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</si>
  <si>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</si>
  <si>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</si>
  <si>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</si>
  <si>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</si>
  <si>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</si>
  <si>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</si>
  <si>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</si>
  <si>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</si>
  <si>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</si>
  <si>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</si>
  <si>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</si>
  <si>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</si>
  <si>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</si>
  <si>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</si>
  <si>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</si>
  <si>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</si>
  <si>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</si>
  <si>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</si>
  <si>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</si>
  <si>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</si>
  <si>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</si>
  <si>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</si>
  <si>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</si>
  <si>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</si>
  <si>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</si>
  <si>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</si>
  <si>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</si>
  <si>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</si>
  <si>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</si>
  <si>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</si>
  <si>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</si>
  <si>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</si>
  <si>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</si>
  <si>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</si>
  <si>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</si>
  <si>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</si>
  <si>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</si>
  <si>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</si>
  <si>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</si>
  <si>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</si>
  <si>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</si>
  <si>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</si>
  <si>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</si>
  <si>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</si>
  <si>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</si>
  <si>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</si>
  <si>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</si>
  <si>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</si>
  <si>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</si>
  <si>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</si>
  <si>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</si>
  <si>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</si>
  <si>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</si>
  <si>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</si>
  <si>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</si>
  <si>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</si>
  <si>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</si>
  <si>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</si>
  <si>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</si>
  <si>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</si>
  <si>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</si>
  <si>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</si>
  <si>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</si>
  <si>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</si>
  <si>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</si>
  <si>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</si>
  <si>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</si>
  <si>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</si>
  <si>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</si>
  <si>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</si>
  <si>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</si>
  <si>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</si>
  <si>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</si>
  <si>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</si>
  <si>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</si>
  <si>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</si>
  <si>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</si>
  <si>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</si>
  <si>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</si>
  <si>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</si>
  <si>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</si>
  <si>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</si>
  <si>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</si>
  <si>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</si>
  <si>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</si>
  <si>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</si>
  <si>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</si>
  <si>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</si>
  <si>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</si>
  <si>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</si>
  <si>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</si>
  <si>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</si>
  <si>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</si>
  <si>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</si>
  <si>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</si>
  <si>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</si>
  <si>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</si>
  <si>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</si>
  <si>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</si>
  <si>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</si>
  <si>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</si>
  <si>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</si>
  <si>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</si>
  <si>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</si>
  <si>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</si>
  <si>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</si>
  <si>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</si>
  <si>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</si>
  <si>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</si>
  <si>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</si>
  <si>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</si>
  <si>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</si>
  <si>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</si>
  <si>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</si>
  <si>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</si>
  <si>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</si>
  <si>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</si>
  <si>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</si>
  <si>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</si>
  <si>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</si>
  <si>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</si>
  <si>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</si>
  <si>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</si>
  <si>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</si>
  <si>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</si>
  <si>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</si>
  <si>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</si>
  <si>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</si>
  <si>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</si>
  <si>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</si>
  <si>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</si>
  <si>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</si>
  <si>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</si>
  <si>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</si>
  <si>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</si>
  <si>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</si>
  <si>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</si>
  <si>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</si>
  <si>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</si>
  <si>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</si>
  <si>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</si>
  <si>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</si>
  <si>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</si>
  <si>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</si>
  <si>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</si>
  <si>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</si>
  <si>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</si>
  <si>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</si>
  <si>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</si>
  <si>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</si>
  <si>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</si>
  <si>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</si>
  <si>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</si>
  <si>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</si>
  <si>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</si>
  <si>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</si>
  <si>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</si>
  <si>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</si>
  <si>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</si>
  <si>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</si>
  <si>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</si>
  <si>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</si>
  <si>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</si>
  <si>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</si>
  <si>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</si>
  <si>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</si>
  <si>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</si>
  <si>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</si>
  <si>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</si>
  <si>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</si>
  <si>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</si>
  <si>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</si>
  <si>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</si>
  <si>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</si>
  <si>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</si>
  <si>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</si>
  <si>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</si>
  <si>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</si>
  <si>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</si>
  <si>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</si>
  <si>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</si>
  <si>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</si>
  <si>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</si>
  <si>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</si>
  <si>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</si>
  <si>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</si>
  <si>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</si>
  <si>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</si>
  <si>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</si>
  <si>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</si>
  <si>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</si>
  <si>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</si>
  <si>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</si>
  <si>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</si>
  <si>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</si>
  <si>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</si>
  <si>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</si>
  <si>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</si>
  <si>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</si>
  <si>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</si>
  <si>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</si>
  <si>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</si>
  <si>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</si>
  <si>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</si>
  <si>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</si>
  <si>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</si>
  <si>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</si>
  <si>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</si>
  <si>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</si>
  <si>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</si>
  <si>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</si>
  <si>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</si>
  <si>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</si>
  <si>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</si>
  <si>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</si>
  <si>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</si>
  <si>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</si>
  <si>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</si>
  <si>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</si>
  <si>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</si>
  <si>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</si>
  <si>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</si>
  <si>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</si>
  <si>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</si>
  <si>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</si>
  <si>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</si>
  <si>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</si>
  <si>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</si>
  <si>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</si>
  <si>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</si>
  <si>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</si>
  <si>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</si>
  <si>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</si>
  <si>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</si>
  <si>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</si>
  <si>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</si>
  <si>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</si>
  <si>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</si>
  <si>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</si>
  <si>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</si>
  <si>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</si>
  <si>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</si>
  <si>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</si>
  <si>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</si>
  <si>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</si>
  <si>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</si>
  <si>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</si>
  <si>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</si>
  <si>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</si>
  <si>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</si>
  <si>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</si>
  <si>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</si>
  <si>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</si>
  <si>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</si>
  <si>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</si>
  <si>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</si>
  <si>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</si>
  <si>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</si>
  <si>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</si>
  <si>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</si>
  <si>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</si>
  <si>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</si>
  <si>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</si>
  <si>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</si>
  <si>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</si>
  <si>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</si>
  <si>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</si>
  <si>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</si>
  <si>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</si>
  <si>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</si>
  <si>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</si>
  <si>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</si>
  <si>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</si>
  <si>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</si>
  <si>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</si>
  <si>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</si>
  <si>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</si>
  <si>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</si>
  <si>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</si>
  <si>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</si>
  <si>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</si>
  <si>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</si>
  <si>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</si>
  <si>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</si>
  <si>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</si>
  <si>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</si>
  <si>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</si>
  <si>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</si>
  <si>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</si>
  <si>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</si>
  <si>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</si>
  <si>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</si>
  <si>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</si>
  <si>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</si>
  <si>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</si>
  <si>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</si>
  <si>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</si>
  <si>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</si>
  <si>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</si>
  <si>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</si>
  <si>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</si>
  <si>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</si>
  <si>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</si>
  <si>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</si>
  <si>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</si>
  <si>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</si>
  <si>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</si>
  <si>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</si>
  <si>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</si>
  <si>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</si>
  <si>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</si>
  <si>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</si>
  <si>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</si>
  <si>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</si>
  <si>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</si>
  <si>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</si>
  <si>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</si>
  <si>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</si>
  <si>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</si>
  <si>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</si>
  <si>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</si>
  <si>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</si>
  <si>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</si>
  <si>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</si>
  <si>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</si>
  <si>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</si>
  <si>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</si>
  <si>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</si>
  <si>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</si>
  <si>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</si>
  <si>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</si>
  <si>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</si>
  <si>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</si>
  <si>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</si>
  <si>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</si>
  <si>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</si>
  <si>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</si>
  <si>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</si>
  <si>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</si>
  <si>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</si>
  <si>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</si>
  <si>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</si>
  <si>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</si>
  <si>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</si>
  <si>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</si>
  <si>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</si>
  <si>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</si>
  <si>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</si>
  <si>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</si>
  <si>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</si>
  <si>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</si>
  <si>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</si>
  <si>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</si>
  <si>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</si>
  <si>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</si>
  <si>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</si>
  <si>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</si>
  <si>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</si>
  <si>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</si>
  <si>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</si>
  <si>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</si>
  <si>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</si>
  <si>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</si>
  <si>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</si>
  <si>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</si>
  <si>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</si>
  <si>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</si>
  <si>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</si>
  <si>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</si>
  <si>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</si>
  <si>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</si>
  <si>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</si>
  <si>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</si>
  <si>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</si>
  <si>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</si>
  <si>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</si>
  <si>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</si>
  <si>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</si>
  <si>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</si>
  <si>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</si>
  <si>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</si>
  <si>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</si>
  <si>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</si>
  <si>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</si>
  <si>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</si>
  <si>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</si>
  <si>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</si>
  <si>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</si>
  <si>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</si>
  <si>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</si>
  <si>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</si>
  <si>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</si>
  <si>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</si>
  <si>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</si>
  <si>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</si>
  <si>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</si>
  <si>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</si>
  <si>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</si>
  <si>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</si>
  <si>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</si>
  <si>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</si>
  <si>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</si>
  <si>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</si>
  <si>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</si>
  <si>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</si>
  <si>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</si>
  <si>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</si>
  <si>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</si>
  <si>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</si>
  <si>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</si>
  <si>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</si>
  <si>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</si>
  <si>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</si>
  <si>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</si>
  <si>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</si>
  <si>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</si>
  <si>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</si>
  <si>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</si>
  <si>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</si>
  <si>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</si>
  <si>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</si>
  <si>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</si>
  <si>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</si>
  <si>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</si>
  <si>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</si>
  <si>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</si>
  <si>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</si>
  <si>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</si>
  <si>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</si>
  <si>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</si>
  <si>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</si>
  <si>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</si>
  <si>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</si>
  <si>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</si>
  <si>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</si>
  <si>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</si>
  <si>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</si>
  <si>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</si>
  <si>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</si>
  <si>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</si>
  <si>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</si>
  <si>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</si>
  <si>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</si>
  <si>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</si>
  <si>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</si>
  <si>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</si>
  <si>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</si>
  <si>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</si>
  <si>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</si>
  <si>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</si>
  <si>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</si>
  <si>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</si>
  <si>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</si>
  <si>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</si>
  <si>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</si>
  <si>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</si>
  <si>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</si>
  <si>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</si>
  <si>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</si>
  <si>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</si>
  <si>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</si>
  <si>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</si>
  <si>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</si>
  <si>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</si>
  <si>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</si>
  <si>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</si>
  <si>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</si>
  <si>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</si>
  <si>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</si>
  <si>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</si>
  <si>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</si>
  <si>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</si>
  <si>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</si>
  <si>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</si>
  <si>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</si>
  <si>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</si>
  <si>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</si>
  <si>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</si>
  <si>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</si>
  <si>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</si>
  <si>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</si>
  <si>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</si>
  <si>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</si>
  <si>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</si>
  <si>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</si>
  <si>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</si>
  <si>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</si>
  <si>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</si>
  <si>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</si>
  <si>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</si>
  <si>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</si>
  <si>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</si>
  <si>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</si>
  <si>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</si>
  <si>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</si>
  <si>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</si>
  <si>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</si>
  <si>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</si>
  <si>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</si>
  <si>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</si>
  <si>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</si>
  <si>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</si>
  <si>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</si>
  <si>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</si>
  <si>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</si>
  <si>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</si>
  <si>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</si>
  <si>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</si>
  <si>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</si>
  <si>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</si>
  <si>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</si>
  <si>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</si>
  <si>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</si>
  <si>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</si>
  <si>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</si>
  <si>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</si>
  <si>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</si>
  <si>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</si>
  <si>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</si>
  <si>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</si>
  <si>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</si>
  <si>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</si>
  <si>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</si>
  <si>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</si>
  <si>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</si>
  <si>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</si>
  <si>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</si>
  <si>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</si>
  <si>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</si>
  <si>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</si>
  <si>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</si>
  <si>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</si>
  <si>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</si>
  <si>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</si>
  <si>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</si>
  <si>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</si>
  <si>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</si>
  <si>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</si>
  <si>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</si>
  <si>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</si>
  <si>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</si>
  <si>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</si>
  <si>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</si>
  <si>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</si>
  <si>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</si>
  <si>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</si>
  <si>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</si>
  <si>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</si>
  <si>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</si>
  <si>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</si>
  <si>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</si>
  <si>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</si>
  <si>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</si>
  <si>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</si>
  <si>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</si>
  <si>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</si>
  <si>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</si>
  <si>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</si>
  <si>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</si>
  <si>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</si>
  <si>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</si>
  <si>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</si>
  <si>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</si>
  <si>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</si>
  <si>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</si>
  <si>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</si>
  <si>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</si>
  <si>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</si>
  <si>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</si>
  <si>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</si>
  <si>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</si>
  <si>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</si>
  <si>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</si>
  <si>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</si>
  <si>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</si>
  <si>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</si>
  <si>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</si>
  <si>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</si>
  <si>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</si>
  <si>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</si>
  <si>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</si>
  <si>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</si>
  <si>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</si>
  <si>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</si>
  <si>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</si>
  <si>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</si>
  <si>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</si>
  <si>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</si>
  <si>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</si>
  <si>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</si>
  <si>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</si>
  <si>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</si>
  <si>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</si>
  <si>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</si>
  <si>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</si>
  <si>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</si>
  <si>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</si>
  <si>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</si>
  <si>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</si>
  <si>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</si>
  <si>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</si>
  <si>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</si>
  <si>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</si>
  <si>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</si>
  <si>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</si>
  <si>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</si>
  <si>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</si>
  <si>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</si>
  <si>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</si>
  <si>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</si>
  <si>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</si>
  <si>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</si>
  <si>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</si>
  <si>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</si>
  <si>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</si>
  <si>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</si>
  <si>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</si>
  <si>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</si>
  <si>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</si>
  <si>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</si>
  <si>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</si>
  <si>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</si>
  <si>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</si>
  <si>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</si>
  <si>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</si>
  <si>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</si>
  <si>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</si>
  <si>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</si>
  <si>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</si>
  <si>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</si>
  <si>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</si>
  <si>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</si>
  <si>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</si>
  <si>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</si>
  <si>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</si>
  <si>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</si>
  <si>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</si>
  <si>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</si>
  <si>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</si>
  <si>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</si>
  <si>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</si>
  <si>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</si>
  <si>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</si>
  <si>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</si>
  <si>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</si>
  <si>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</si>
  <si>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</si>
  <si>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</si>
  <si>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</si>
  <si>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</si>
  <si>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</si>
  <si>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</si>
  <si>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</si>
  <si>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</si>
  <si>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</si>
  <si>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</si>
  <si>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</si>
  <si>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</si>
  <si>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</si>
  <si>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</si>
  <si>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</si>
  <si>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</si>
  <si>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</si>
  <si>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</si>
  <si>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</si>
  <si>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</si>
  <si>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</si>
  <si>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</si>
  <si>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</si>
  <si>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</si>
  <si>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</si>
  <si>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</si>
  <si>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</si>
  <si>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</si>
  <si>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</si>
  <si>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</si>
  <si>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</si>
  <si>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</si>
  <si>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</si>
  <si>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</si>
  <si>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</si>
  <si>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</si>
  <si>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</si>
  <si>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</si>
  <si>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</si>
  <si>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</si>
  <si>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</si>
  <si>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</si>
  <si>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</si>
  <si>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</si>
  <si>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</si>
  <si>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</si>
  <si>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</si>
  <si>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</si>
  <si>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</si>
  <si>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</si>
  <si>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</si>
  <si>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</si>
  <si>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</si>
  <si>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</si>
  <si>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</si>
  <si>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</si>
  <si>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</si>
  <si>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</si>
  <si>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</si>
  <si>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</si>
  <si>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</si>
  <si>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</si>
  <si>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</si>
  <si>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</si>
  <si>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</si>
  <si>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</si>
  <si>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</si>
  <si>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</si>
  <si>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</si>
  <si>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</si>
  <si>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</si>
  <si>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</si>
  <si>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</si>
  <si>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</si>
  <si>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</si>
  <si>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</si>
  <si>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</si>
  <si>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</si>
  <si>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</si>
  <si>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</si>
  <si>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</si>
  <si>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</si>
  <si>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</si>
  <si>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</si>
  <si>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</si>
  <si>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</si>
  <si>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</si>
  <si>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</si>
  <si>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</si>
  <si>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</si>
  <si>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</si>
  <si>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</si>
  <si>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</si>
  <si>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</si>
  <si>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</si>
  <si>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</si>
  <si>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</si>
  <si>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</si>
  <si>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</si>
  <si>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</si>
  <si>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</si>
  <si>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</si>
  <si>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</si>
  <si>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</si>
  <si>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</si>
  <si>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</si>
  <si>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</si>
  <si>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</si>
  <si>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</si>
  <si>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</si>
  <si>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</si>
  <si>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</si>
  <si>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</si>
  <si>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</si>
  <si>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</si>
  <si>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</si>
  <si>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</si>
  <si>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</si>
  <si>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</si>
  <si>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</si>
  <si>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</si>
  <si>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</si>
  <si>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</si>
  <si>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</si>
  <si>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</si>
  <si>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</si>
  <si>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</si>
  <si>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</si>
  <si>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</si>
  <si>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</si>
  <si>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</si>
  <si>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</si>
  <si>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</si>
  <si>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</si>
  <si>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</si>
  <si>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</si>
  <si>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</si>
  <si>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</si>
  <si>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</si>
  <si>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</si>
  <si>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</si>
  <si>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</si>
  <si>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</si>
  <si>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</si>
  <si>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</si>
  <si>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</si>
  <si>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</si>
  <si>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</si>
  <si>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</si>
  <si>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</si>
  <si>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</si>
  <si>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</si>
  <si>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</si>
  <si>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</si>
  <si>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</si>
  <si>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</si>
  <si>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</si>
  <si>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</si>
  <si>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</si>
  <si>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</si>
  <si>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</si>
  <si>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</si>
  <si>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</si>
  <si>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</si>
  <si>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</si>
  <si>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</si>
  <si>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</si>
  <si>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</si>
  <si>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</si>
  <si>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</si>
  <si>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</si>
  <si>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</si>
  <si>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</si>
  <si>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</si>
  <si>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</si>
  <si>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</si>
  <si>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</si>
  <si>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</si>
  <si>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</si>
  <si>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</si>
  <si>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</si>
  <si>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</si>
  <si>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</si>
  <si>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</si>
  <si>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</si>
  <si>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</si>
  <si>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</si>
  <si>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</si>
  <si>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</si>
  <si>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</si>
  <si>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</si>
  <si>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</si>
  <si>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</si>
  <si>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</si>
  <si>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</si>
  <si>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</si>
  <si>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</si>
  <si>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</si>
  <si>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</si>
  <si>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</si>
  <si>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</si>
  <si>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</si>
  <si>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</si>
  <si>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</si>
  <si>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</si>
  <si>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</si>
  <si>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</si>
  <si>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</si>
  <si>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</si>
  <si>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</si>
  <si>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</si>
  <si>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</si>
  <si>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</si>
  <si>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</si>
  <si>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</si>
  <si>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</si>
  <si>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</si>
  <si>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</si>
  <si>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</si>
  <si>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</si>
  <si>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</si>
  <si>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</si>
  <si>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</si>
  <si>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</si>
  <si>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</si>
  <si>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</si>
  <si>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</si>
  <si>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</si>
  <si>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</si>
  <si>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</si>
  <si>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</si>
  <si>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</si>
  <si>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</si>
  <si>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</si>
  <si>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</si>
  <si>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</si>
  <si>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</si>
  <si>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</si>
  <si>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</si>
  <si>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</si>
  <si>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</si>
  <si>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</si>
  <si>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</si>
  <si>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</si>
  <si>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</si>
  <si>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</si>
  <si>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</si>
  <si>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</si>
  <si>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</si>
  <si>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</si>
  <si>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</si>
  <si>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</si>
  <si>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</si>
  <si>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</si>
  <si>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</si>
  <si>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</si>
  <si>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</si>
  <si>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</si>
  <si>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</si>
  <si>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</si>
  <si>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</si>
  <si>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</si>
  <si>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</si>
  <si>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</si>
  <si>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</si>
  <si>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</si>
  <si>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</si>
  <si>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</si>
  <si>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</si>
  <si>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</si>
  <si>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</si>
  <si>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</si>
  <si>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</si>
  <si>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</si>
  <si>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</si>
  <si>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</si>
  <si>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</si>
  <si>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</si>
  <si>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</si>
  <si>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</si>
  <si>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</si>
  <si>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</si>
  <si>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</si>
  <si>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</si>
  <si>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</si>
  <si>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</si>
  <si>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</si>
  <si>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</si>
  <si>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</si>
  <si>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</si>
  <si>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</si>
  <si>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</si>
  <si>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</si>
  <si>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</si>
  <si>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</si>
  <si>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</si>
  <si>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</si>
  <si>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</si>
  <si>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</si>
  <si>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</si>
  <si>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</si>
  <si>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</si>
  <si>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</si>
  <si>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</si>
  <si>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</si>
  <si>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</si>
  <si>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</si>
  <si>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</si>
  <si>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</si>
  <si>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</si>
  <si>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</si>
  <si>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</si>
  <si>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</si>
  <si>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</si>
  <si>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</si>
  <si>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</si>
  <si>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</si>
  <si>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</si>
  <si>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</si>
  <si>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</si>
  <si>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</si>
  <si>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</si>
  <si>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</si>
  <si>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</si>
  <si>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</si>
  <si>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</si>
  <si>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</si>
  <si>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</si>
  <si>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</si>
  <si>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</si>
  <si>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</si>
  <si>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</si>
  <si>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</si>
  <si>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</si>
  <si>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</si>
  <si>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</si>
  <si>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</si>
  <si>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</si>
  <si>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</si>
  <si>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</si>
  <si>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</si>
  <si>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</si>
  <si>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</si>
  <si>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</si>
  <si>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</si>
  <si>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</si>
  <si>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</si>
  <si>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</si>
  <si>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</si>
  <si>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</si>
  <si>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</si>
  <si>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</si>
  <si>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</si>
  <si>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</si>
  <si>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</si>
  <si>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</si>
  <si>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</si>
  <si>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</si>
  <si>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</si>
  <si>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</si>
  <si>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</si>
  <si>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</si>
  <si>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</si>
  <si>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</si>
  <si>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</si>
  <si>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</si>
  <si>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</si>
  <si>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</si>
  <si>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</si>
  <si>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</si>
  <si>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</si>
  <si>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</si>
  <si>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</si>
  <si>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</si>
  <si>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</si>
  <si>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</si>
  <si>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</si>
  <si>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</si>
  <si>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</si>
  <si>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</si>
  <si>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</si>
  <si>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</si>
  <si>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</si>
  <si>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</si>
  <si>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</si>
  <si>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</si>
  <si>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</si>
  <si>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</si>
  <si>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</si>
  <si>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</si>
  <si>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</si>
  <si>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</si>
  <si>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</si>
  <si>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</si>
  <si>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</si>
  <si>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</si>
  <si>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</si>
  <si>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</si>
  <si>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</si>
  <si>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</si>
  <si>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</si>
  <si>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</si>
  <si>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</si>
  <si>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</si>
  <si>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</si>
  <si>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</si>
  <si>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</si>
  <si>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</si>
  <si>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</si>
  <si>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</si>
  <si>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</si>
  <si>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</si>
  <si>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</si>
  <si>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</si>
  <si>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</si>
  <si>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</si>
  <si>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</si>
  <si>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</si>
  <si>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</si>
  <si>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</si>
  <si>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</si>
  <si>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</si>
  <si>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</si>
  <si>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</si>
  <si>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</si>
  <si>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</si>
  <si>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</si>
  <si>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</si>
  <si>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</si>
  <si>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</si>
  <si>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</si>
  <si>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</si>
  <si>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</si>
  <si>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</si>
  <si>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</si>
  <si>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</si>
  <si>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</si>
  <si>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</si>
  <si>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</si>
  <si>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</si>
  <si>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</si>
  <si>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</si>
  <si>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</si>
  <si>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</si>
  <si>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</si>
  <si>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</si>
  <si>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</si>
  <si>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</si>
  <si>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</si>
  <si>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</si>
  <si>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</si>
  <si>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</si>
  <si>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</si>
  <si>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</si>
  <si>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</si>
  <si>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</si>
  <si>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</si>
  <si>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</si>
  <si>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</si>
  <si>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</si>
  <si>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</si>
  <si>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</si>
  <si>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</si>
  <si>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</si>
  <si>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</si>
  <si>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</si>
  <si>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</si>
  <si>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</si>
  <si>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</si>
  <si>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</si>
  <si>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</si>
  <si>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</si>
  <si>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</si>
  <si>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</si>
  <si>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</si>
  <si>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</si>
  <si>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</si>
  <si>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</si>
  <si>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</si>
  <si>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</si>
  <si>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</si>
  <si>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</si>
  <si>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</si>
  <si>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</si>
  <si>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</si>
  <si>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</si>
  <si>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</si>
  <si>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</si>
  <si>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</si>
  <si>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</si>
  <si>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</si>
  <si>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</si>
  <si>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</si>
  <si>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</si>
  <si>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</si>
  <si>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</si>
  <si>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</si>
  <si>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</si>
  <si>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</si>
  <si>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</si>
  <si>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</si>
  <si>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</si>
  <si>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</si>
  <si>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</si>
  <si>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</si>
  <si>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</si>
  <si>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</si>
  <si>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</si>
  <si>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</si>
  <si>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</si>
  <si>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</si>
  <si>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</si>
  <si>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</si>
  <si>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</si>
  <si>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</si>
  <si>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</si>
  <si>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</si>
  <si>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</si>
  <si>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</si>
  <si>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</si>
  <si>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</si>
  <si>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</si>
  <si>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</si>
  <si>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</si>
  <si>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</si>
  <si>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</si>
  <si>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</si>
  <si>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</si>
  <si>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</si>
  <si>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</si>
  <si>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</si>
  <si>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</si>
  <si>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</si>
  <si>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</si>
  <si>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</si>
  <si>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</si>
  <si>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</si>
  <si>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</si>
  <si>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</si>
  <si>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</si>
  <si>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</si>
  <si>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</si>
  <si>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</si>
  <si>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</si>
  <si>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</si>
  <si>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</si>
  <si>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</si>
  <si>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</si>
  <si>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</si>
  <si>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</si>
  <si>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</si>
  <si>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</si>
  <si>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</si>
  <si>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</si>
  <si>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</si>
  <si>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</si>
  <si>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</si>
  <si>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</si>
  <si>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</si>
  <si>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</si>
  <si>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</si>
  <si>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</si>
  <si>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</si>
  <si>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</si>
  <si>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</si>
  <si>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</si>
  <si>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</si>
  <si>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</si>
  <si>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</si>
  <si>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</si>
  <si>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</si>
  <si>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</si>
  <si>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</si>
  <si>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</si>
  <si>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</si>
  <si>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</si>
  <si>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</si>
  <si>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</si>
  <si>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</si>
  <si>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</si>
  <si>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</si>
  <si>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</si>
  <si>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</si>
  <si>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</si>
  <si>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</si>
  <si>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</si>
  <si>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</si>
  <si>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</si>
  <si>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</si>
  <si>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</si>
  <si>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</si>
  <si>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</si>
  <si>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</si>
  <si>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</si>
  <si>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</si>
  <si>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</si>
  <si>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</si>
  <si>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</si>
  <si>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</si>
  <si>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</si>
  <si>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</si>
  <si>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</si>
  <si>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</si>
  <si>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</si>
  <si>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</si>
  <si>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</si>
  <si>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</si>
  <si>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</si>
  <si>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</si>
  <si>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</si>
  <si>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</si>
  <si>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</si>
  <si>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</si>
  <si>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</si>
  <si>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</si>
  <si>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</si>
  <si>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</si>
  <si>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</si>
  <si>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</si>
  <si>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</si>
  <si>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</si>
  <si>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</si>
  <si>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</si>
  <si>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</si>
  <si>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</si>
  <si>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</si>
  <si>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</si>
  <si>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</si>
  <si>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</si>
  <si>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</si>
  <si>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</si>
  <si>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</si>
  <si>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</si>
  <si>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</si>
  <si>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</si>
  <si>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</si>
  <si>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</si>
  <si>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</si>
  <si>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</si>
  <si>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</si>
  <si>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</si>
  <si>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</si>
  <si>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</si>
  <si>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</si>
  <si>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</si>
  <si>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</si>
  <si>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</si>
  <si>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</si>
  <si>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</si>
  <si>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</si>
  <si>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</si>
  <si>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</si>
  <si>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</si>
  <si>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</si>
  <si>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</si>
  <si>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</si>
  <si>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</si>
  <si>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</si>
  <si>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</si>
  <si>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</si>
  <si>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</si>
  <si>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</si>
  <si>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</si>
  <si>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</si>
  <si>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</si>
  <si>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</si>
  <si>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</si>
  <si>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</si>
  <si>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</si>
  <si>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</si>
  <si>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</si>
  <si>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</si>
  <si>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</si>
  <si>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</si>
  <si>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</si>
  <si>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</si>
  <si>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</si>
  <si>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</si>
  <si>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</si>
  <si>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</si>
  <si>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</si>
  <si>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</si>
  <si>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</si>
  <si>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</si>
  <si>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</si>
  <si>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</si>
  <si>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</si>
  <si>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</si>
  <si>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</si>
  <si>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</si>
  <si>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</si>
  <si>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</si>
  <si>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</si>
  <si>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</si>
  <si>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</si>
  <si>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</si>
  <si>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</si>
  <si>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</si>
  <si>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</si>
  <si>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</si>
  <si>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</si>
  <si>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</si>
  <si>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</si>
  <si>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</si>
  <si>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</si>
  <si>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</si>
  <si>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</si>
  <si>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</si>
  <si>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</si>
  <si>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</si>
  <si>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</si>
  <si>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</si>
  <si>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</si>
  <si>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</si>
  <si>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</si>
  <si>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</si>
  <si>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</si>
  <si>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</si>
  <si>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</si>
  <si>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</si>
  <si>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</si>
  <si>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</si>
  <si>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</si>
  <si>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</si>
  <si>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</si>
  <si>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</si>
  <si>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</si>
  <si>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</si>
  <si>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</si>
  <si>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</si>
  <si>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</si>
  <si>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</si>
  <si>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</si>
  <si>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</si>
  <si>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</si>
  <si>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</si>
  <si>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</si>
  <si>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</si>
  <si>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</si>
  <si>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</si>
  <si>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</si>
  <si>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</si>
  <si>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</si>
  <si>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</si>
  <si>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</si>
  <si>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</si>
  <si>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</si>
  <si>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</si>
  <si>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</si>
  <si>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</si>
  <si>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</si>
  <si>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</si>
  <si>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</si>
  <si>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</si>
  <si>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</si>
  <si>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</si>
  <si>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</si>
  <si>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</si>
  <si>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</si>
  <si>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</si>
  <si>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</si>
  <si>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</si>
  <si>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</si>
  <si>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</si>
  <si>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</si>
  <si>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</si>
  <si>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</si>
  <si>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</si>
  <si>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</si>
  <si>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</si>
  <si>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</si>
  <si>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</si>
  <si>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</si>
  <si>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</si>
  <si>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</si>
  <si>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</si>
  <si>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</si>
  <si>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</si>
  <si>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</si>
  <si>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</si>
  <si>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</si>
  <si>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</si>
  <si>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</si>
  <si>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</si>
  <si>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</si>
  <si>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</si>
  <si>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</si>
  <si>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</si>
  <si>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</si>
  <si>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</si>
  <si>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</si>
  <si>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</si>
  <si>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</si>
  <si>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</si>
  <si>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</si>
  <si>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</si>
  <si>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</si>
  <si>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</si>
  <si>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</si>
  <si>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</si>
  <si>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</si>
  <si>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</si>
  <si>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</si>
  <si>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</si>
  <si>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</si>
  <si>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</si>
  <si>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</si>
  <si>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</si>
  <si>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</si>
  <si>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</si>
  <si>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</si>
  <si>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</si>
  <si>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</si>
  <si>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</si>
  <si>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</si>
  <si>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</si>
  <si>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</si>
  <si>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</si>
  <si>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</si>
  <si>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</si>
  <si>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</si>
  <si>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</si>
  <si>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</si>
  <si>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</si>
  <si>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</si>
  <si>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</si>
  <si>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</si>
  <si>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</si>
  <si>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</si>
  <si>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</si>
  <si>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</si>
  <si>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</si>
  <si>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</si>
  <si>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</si>
  <si>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</si>
  <si>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</si>
  <si>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</si>
  <si>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</si>
  <si>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</si>
  <si>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</si>
  <si>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</si>
  <si>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</si>
  <si>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</si>
  <si>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</si>
  <si>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</si>
  <si>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</si>
  <si>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</si>
  <si>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</si>
  <si>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</si>
  <si>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</si>
  <si>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</si>
  <si>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</si>
  <si>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</si>
  <si>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</si>
  <si>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</si>
  <si>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</si>
  <si>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</si>
  <si>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</si>
  <si>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</si>
  <si>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</si>
  <si>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</si>
  <si>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</si>
  <si>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</si>
  <si>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</si>
  <si>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</si>
  <si>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</si>
  <si>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</si>
  <si>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</si>
  <si>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</si>
  <si>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</si>
  <si>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</si>
  <si>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</si>
  <si>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</si>
  <si>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</si>
  <si>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</si>
  <si>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</si>
  <si>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</si>
  <si>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</si>
  <si>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</si>
  <si>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</si>
  <si>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</si>
  <si>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</si>
  <si>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</si>
  <si>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</si>
  <si>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</si>
  <si>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</si>
  <si>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</si>
  <si>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</si>
  <si>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</si>
  <si>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</si>
  <si>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</si>
  <si>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</si>
  <si>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</si>
  <si>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</si>
  <si>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</si>
  <si>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</si>
  <si>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</si>
  <si>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</si>
  <si>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</si>
  <si>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</si>
  <si>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</si>
  <si>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</si>
  <si>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</si>
  <si>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</si>
  <si>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</si>
  <si>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</si>
  <si>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</si>
  <si>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</si>
  <si>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</si>
  <si>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</si>
  <si>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</si>
  <si>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</si>
  <si>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</si>
  <si>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</si>
  <si>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</si>
  <si>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</si>
  <si>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</si>
  <si>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</si>
  <si>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</si>
  <si>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</si>
  <si>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</si>
  <si>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</si>
  <si>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</si>
  <si>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</si>
  <si>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</si>
  <si>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</si>
  <si>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</si>
  <si>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</si>
  <si>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</si>
  <si>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</si>
  <si>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</si>
  <si>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</si>
  <si>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</si>
  <si>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</si>
  <si>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</si>
  <si>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</si>
  <si>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</si>
  <si>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</si>
  <si>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</si>
  <si>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</si>
  <si>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</si>
  <si>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</si>
  <si>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</si>
  <si>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</si>
  <si>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</si>
  <si>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</si>
  <si>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</si>
  <si>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</si>
  <si>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</si>
  <si>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</si>
  <si>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</si>
  <si>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</si>
  <si>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</si>
  <si>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</si>
  <si>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</si>
  <si>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</si>
  <si>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</si>
  <si>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</si>
  <si>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</si>
  <si>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</si>
  <si>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</si>
  <si>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</si>
  <si>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</si>
  <si>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</si>
  <si>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</si>
  <si>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</si>
  <si>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</si>
  <si>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</si>
  <si>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</si>
  <si>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</si>
  <si>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</si>
  <si>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</si>
  <si>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</si>
  <si>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</si>
  <si>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</si>
  <si>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</si>
  <si>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</si>
  <si>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</si>
  <si>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</si>
  <si>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</si>
  <si>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</si>
  <si>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</si>
  <si>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</si>
  <si>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</si>
  <si>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</si>
  <si>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</si>
  <si>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</si>
  <si>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</si>
  <si>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</si>
  <si>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</si>
  <si>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</si>
  <si>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</si>
  <si>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</si>
  <si>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</si>
  <si>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</si>
  <si>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</si>
  <si>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</si>
  <si>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</si>
  <si>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</si>
  <si>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</si>
  <si>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</si>
  <si>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</si>
  <si>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</si>
  <si>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</si>
  <si>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</si>
  <si>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</si>
  <si>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</si>
  <si>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</si>
  <si>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</si>
  <si>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</si>
  <si>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</si>
  <si>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</si>
  <si>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</si>
  <si>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</si>
  <si>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</si>
  <si>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</si>
  <si>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</si>
  <si>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</si>
  <si>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</si>
  <si>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</si>
  <si>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</si>
  <si>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</si>
  <si>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</si>
  <si>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</si>
  <si>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</si>
  <si>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</si>
  <si>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</si>
  <si>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</si>
  <si>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</si>
  <si>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</si>
  <si>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</si>
  <si>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</si>
  <si>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</si>
  <si>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</si>
  <si>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</si>
  <si>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</si>
  <si>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</si>
  <si>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</si>
  <si>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</si>
  <si>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</si>
  <si>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</si>
  <si>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</si>
  <si>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</si>
  <si>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</si>
  <si>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</si>
  <si>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</si>
  <si>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</si>
  <si>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</si>
  <si>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</si>
  <si>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</si>
  <si>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</si>
  <si>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</si>
  <si>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</si>
  <si>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</si>
  <si>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</si>
  <si>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</si>
  <si>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</si>
  <si>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</si>
  <si>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</si>
  <si>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</si>
  <si>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</si>
  <si>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</si>
  <si>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</si>
  <si>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</si>
  <si>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</si>
  <si>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</si>
  <si>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</si>
  <si>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</si>
  <si>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</si>
  <si>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</si>
  <si>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</si>
  <si>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</si>
  <si>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</si>
  <si>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</si>
  <si>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</si>
  <si>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</si>
  <si>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</si>
  <si>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</si>
  <si>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</si>
  <si>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</si>
  <si>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</si>
  <si>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</si>
  <si>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</si>
  <si>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</si>
  <si>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</si>
  <si>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</si>
  <si>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</si>
  <si>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</si>
  <si>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</si>
  <si>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</si>
  <si>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</si>
  <si>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</si>
  <si>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</si>
  <si>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</si>
  <si>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</si>
  <si>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</si>
  <si>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</si>
  <si>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</si>
  <si>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</si>
  <si>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</si>
  <si>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</si>
  <si>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</si>
  <si>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</si>
  <si>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</si>
  <si>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</si>
  <si>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</si>
  <si>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</si>
  <si>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</si>
  <si>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</si>
  <si>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</si>
  <si>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</si>
  <si>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</si>
  <si>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</si>
  <si>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</si>
  <si>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</si>
  <si>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</si>
  <si>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</si>
  <si>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</si>
  <si>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</si>
  <si>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</si>
  <si>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</si>
  <si>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</si>
  <si>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</si>
  <si>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</si>
  <si>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</si>
  <si>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</si>
  <si>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</si>
  <si>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</si>
  <si>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</si>
  <si>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</si>
  <si>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</si>
  <si>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</si>
  <si>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</si>
  <si>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</si>
  <si>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</si>
  <si>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</si>
  <si>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</si>
  <si>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</si>
  <si>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</si>
  <si>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</si>
  <si>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</si>
  <si>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</si>
  <si>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</si>
  <si>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</si>
  <si>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</si>
  <si>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</si>
  <si>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</si>
  <si>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</si>
  <si>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</si>
  <si>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</si>
  <si>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</si>
  <si>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</si>
  <si>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</si>
  <si>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</si>
  <si>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</si>
  <si>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</si>
  <si>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</si>
  <si>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</si>
  <si>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</si>
  <si>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</si>
  <si>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</si>
  <si>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</si>
  <si>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</si>
  <si>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</si>
  <si>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</si>
  <si>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</si>
  <si>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</si>
  <si>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</si>
  <si>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</si>
  <si>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</si>
  <si>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</si>
  <si>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</si>
  <si>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</si>
  <si>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</si>
  <si>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</si>
  <si>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</si>
  <si>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</si>
  <si>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</si>
  <si>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</si>
  <si>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</si>
  <si>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</si>
  <si>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</si>
  <si>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</si>
  <si>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</si>
  <si>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</si>
  <si>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</si>
  <si>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</si>
  <si>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</si>
  <si>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</si>
  <si>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</si>
  <si>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</si>
  <si>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</si>
  <si>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</si>
  <si>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</si>
  <si>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</si>
  <si>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</si>
  <si>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</si>
  <si>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</si>
  <si>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</si>
  <si>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</si>
  <si>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</si>
  <si>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</si>
  <si>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</si>
  <si>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</si>
  <si>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</si>
  <si>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</si>
  <si>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</si>
  <si>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</si>
  <si>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</si>
  <si>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</si>
  <si>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</si>
  <si>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</si>
  <si>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</si>
  <si>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</si>
  <si>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</si>
  <si>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</si>
  <si>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</si>
  <si>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</si>
  <si>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</si>
  <si>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</si>
  <si>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</si>
  <si>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</si>
  <si>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</si>
  <si>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</si>
  <si>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</si>
  <si>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</si>
  <si>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</si>
  <si>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</si>
  <si>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</si>
  <si>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</si>
  <si>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</si>
  <si>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</si>
  <si>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</si>
  <si>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</si>
  <si>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</si>
  <si>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</si>
  <si>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</si>
  <si>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</si>
  <si>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</si>
  <si>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</si>
  <si>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</si>
  <si>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</si>
  <si>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</si>
  <si>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</si>
  <si>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</si>
  <si>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</si>
  <si>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</si>
  <si>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</si>
  <si>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</si>
  <si>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</si>
  <si>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</si>
  <si>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</si>
  <si>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</si>
  <si>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</si>
  <si>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</si>
  <si>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</si>
  <si>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</si>
  <si>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</si>
  <si>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</si>
  <si>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</si>
  <si>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</si>
  <si>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</si>
  <si>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</si>
  <si>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</si>
  <si>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</si>
  <si>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</si>
  <si>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</si>
  <si>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</si>
  <si>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</si>
  <si>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</si>
  <si>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</si>
  <si>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</si>
  <si>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</si>
  <si>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</si>
  <si>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</si>
  <si>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</si>
  <si>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</si>
  <si>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</si>
  <si>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</si>
  <si>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</si>
  <si>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</si>
  <si>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</si>
  <si>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</si>
  <si>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</si>
  <si>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</si>
  <si>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</si>
  <si>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</si>
  <si>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</si>
  <si>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</si>
  <si>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</si>
  <si>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</si>
  <si>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</si>
  <si>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</si>
  <si>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</si>
  <si>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</si>
  <si>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</si>
  <si>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</si>
  <si>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</si>
  <si>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</si>
  <si>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</si>
  <si>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</si>
  <si>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</si>
  <si>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</si>
  <si>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</si>
  <si>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</si>
  <si>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</si>
  <si>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</si>
  <si>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</si>
  <si>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</si>
  <si>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</si>
  <si>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</si>
  <si>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</si>
  <si>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</si>
  <si>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</si>
  <si>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</si>
  <si>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</si>
  <si>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</si>
  <si>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</si>
  <si>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</si>
  <si>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</si>
  <si>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</si>
  <si>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</si>
  <si>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</si>
  <si>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</si>
  <si>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</si>
  <si>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</si>
  <si>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</si>
  <si>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</si>
  <si>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</si>
  <si>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</si>
  <si>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</si>
  <si>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</si>
  <si>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</si>
  <si>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</si>
  <si>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</si>
  <si>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</si>
  <si>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</si>
  <si>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</si>
  <si>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</si>
  <si>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</si>
  <si>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</si>
  <si>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</si>
  <si>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</si>
  <si>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</si>
  <si>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</si>
  <si>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</si>
  <si>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</si>
  <si>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</si>
  <si>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</si>
  <si>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</si>
  <si>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</si>
  <si>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</si>
  <si>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</si>
  <si>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</si>
  <si>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</si>
  <si>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</si>
  <si>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</si>
  <si>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</si>
  <si>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</si>
  <si>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</si>
  <si>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</si>
  <si>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</si>
  <si>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</si>
  <si>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</si>
  <si>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</si>
  <si>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</si>
  <si>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</si>
  <si>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</si>
  <si>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</si>
  <si>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</si>
  <si>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</si>
  <si>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</si>
  <si>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</si>
  <si>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</si>
  <si>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</si>
  <si>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</si>
  <si>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</si>
  <si>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</si>
  <si>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</si>
  <si>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</si>
  <si>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</si>
  <si>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</si>
  <si>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</si>
  <si>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</si>
  <si>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</si>
  <si>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</si>
  <si>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</si>
  <si>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</si>
  <si>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</si>
  <si>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</si>
  <si>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</si>
  <si>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</si>
  <si>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</si>
  <si>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</si>
  <si>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</si>
  <si>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</si>
  <si>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</si>
  <si>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</si>
  <si>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</si>
  <si>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</si>
  <si>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</si>
  <si>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</si>
  <si>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</si>
  <si>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</si>
  <si>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</si>
  <si>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</si>
  <si>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</si>
  <si>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</si>
  <si>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</si>
  <si>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</si>
  <si>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</si>
  <si>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</si>
  <si>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</si>
  <si>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</si>
  <si>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</si>
  <si>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</si>
  <si>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</si>
  <si>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</si>
  <si>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</si>
  <si>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</si>
  <si>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</si>
  <si>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</si>
  <si>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</si>
  <si>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</si>
  <si>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</si>
  <si>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</si>
  <si>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</si>
  <si>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</si>
  <si>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</si>
  <si>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</si>
  <si>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</si>
  <si>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</si>
  <si>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</si>
  <si>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</si>
  <si>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</si>
  <si>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</si>
  <si>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</si>
  <si>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</si>
  <si>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</si>
  <si>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</si>
  <si>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</si>
  <si>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</si>
  <si>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</si>
  <si>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</si>
  <si>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</si>
  <si>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</si>
  <si>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</si>
  <si>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</si>
  <si>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</si>
  <si>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</si>
  <si>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</si>
  <si>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</si>
  <si>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</si>
  <si>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</si>
  <si>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</si>
  <si>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</si>
  <si>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</si>
  <si>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</si>
  <si>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</si>
  <si>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</si>
  <si>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</si>
  <si>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</si>
  <si>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</si>
  <si>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</si>
  <si>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</si>
  <si>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</si>
  <si>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</si>
  <si>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</si>
  <si>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</si>
  <si>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</si>
  <si>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</si>
  <si>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</si>
  <si>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</si>
  <si>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</si>
  <si>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</si>
  <si>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</si>
  <si>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</si>
  <si>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</si>
  <si>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</si>
  <si>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</si>
  <si>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</si>
  <si>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</si>
  <si>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</si>
  <si>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</si>
  <si>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</si>
  <si>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</si>
  <si>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</si>
  <si>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</si>
  <si>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</si>
  <si>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</si>
  <si>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</si>
  <si>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</si>
  <si>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</si>
  <si>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</si>
  <si>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</si>
  <si>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</si>
  <si>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</si>
  <si>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</si>
  <si>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</si>
  <si>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</si>
  <si>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</si>
  <si>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</si>
  <si>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</si>
  <si>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</si>
  <si>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</si>
  <si>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</si>
  <si>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</si>
  <si>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</si>
  <si>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</si>
  <si>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</si>
  <si>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</si>
  <si>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</si>
  <si>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</si>
  <si>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</si>
  <si>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</si>
  <si>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</si>
  <si>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</si>
  <si>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</si>
  <si>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</si>
  <si>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</si>
  <si>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</si>
  <si>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</si>
  <si>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</si>
  <si>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</si>
  <si>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</si>
  <si>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</si>
  <si>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</si>
  <si>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</si>
  <si>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</si>
  <si>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</si>
  <si>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</si>
  <si>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</si>
  <si>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</si>
  <si>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</si>
  <si>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</si>
  <si>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</si>
  <si>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</si>
  <si>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</si>
  <si>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</si>
  <si>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</si>
  <si>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</si>
  <si>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</si>
  <si>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</si>
  <si>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</si>
  <si>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</si>
  <si>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</si>
  <si>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</si>
  <si>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</si>
  <si>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</si>
  <si>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</si>
  <si>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</si>
  <si>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</si>
  <si>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</si>
  <si>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</si>
  <si>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</si>
  <si>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</si>
  <si>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</si>
  <si>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</si>
  <si>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</si>
  <si>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</si>
  <si>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</si>
  <si>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</si>
  <si>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</si>
  <si>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</si>
  <si>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</si>
  <si>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</si>
  <si>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</si>
  <si>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</si>
  <si>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</si>
  <si>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</si>
  <si>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</si>
  <si>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</si>
  <si>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</si>
  <si>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</si>
  <si>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</si>
  <si>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</si>
  <si>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</si>
  <si>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</si>
  <si>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</si>
  <si>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</si>
  <si>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</si>
  <si>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</si>
  <si>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</si>
  <si>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</si>
  <si>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</si>
  <si>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</si>
  <si>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</si>
  <si>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</si>
  <si>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</si>
  <si>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</si>
  <si>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</si>
  <si>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</si>
  <si>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</si>
  <si>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</si>
  <si>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</si>
  <si>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</si>
  <si>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</si>
  <si>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</si>
  <si>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</si>
  <si>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</si>
  <si>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</si>
  <si>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</si>
  <si>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</si>
  <si>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</si>
  <si>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</si>
  <si>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</si>
  <si>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</si>
  <si>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</si>
  <si>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</si>
  <si>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</si>
  <si>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</si>
  <si>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</si>
  <si>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</si>
  <si>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</si>
  <si>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</si>
  <si>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</si>
  <si>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</si>
  <si>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</si>
  <si>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</si>
  <si>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</si>
  <si>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</si>
  <si>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</si>
  <si>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</si>
  <si>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</si>
  <si>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</si>
  <si>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</si>
  <si>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</si>
  <si>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</si>
  <si>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</si>
  <si>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</si>
  <si>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</si>
  <si>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</si>
  <si>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</si>
  <si>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</si>
  <si>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</si>
  <si>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</si>
  <si>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</si>
  <si>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</si>
  <si>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</si>
  <si>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</si>
  <si>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</si>
  <si>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</si>
  <si>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</si>
  <si>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</si>
  <si>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</si>
  <si>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</si>
  <si>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</si>
  <si>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</si>
  <si>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</si>
  <si>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</si>
  <si>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</si>
  <si>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</si>
  <si>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</si>
  <si>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</si>
  <si>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</si>
  <si>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</si>
  <si>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</si>
  <si>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</si>
  <si>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</si>
  <si>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</si>
  <si>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</si>
  <si>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</si>
  <si>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</si>
  <si>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</si>
  <si>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</si>
  <si>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</si>
  <si>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</si>
  <si>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</si>
  <si>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</si>
  <si>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</si>
  <si>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</si>
  <si>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</si>
  <si>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</si>
  <si>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</si>
  <si>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</si>
  <si>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</si>
  <si>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</si>
  <si>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</si>
  <si>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</si>
  <si>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</si>
  <si>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</si>
  <si>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</si>
  <si>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</si>
  <si>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</si>
  <si>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</si>
  <si>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</si>
  <si>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</si>
  <si>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</si>
  <si>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</si>
  <si>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</si>
  <si>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</si>
  <si>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</si>
  <si>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</si>
  <si>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</si>
  <si>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</si>
  <si>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</si>
  <si>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</si>
  <si>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</si>
  <si>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</si>
  <si>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</si>
  <si>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</si>
  <si>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</si>
  <si>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</si>
  <si>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</si>
  <si>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</si>
  <si>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</si>
  <si>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</si>
  <si>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</si>
  <si>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</si>
  <si>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</si>
  <si>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</si>
  <si>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</si>
  <si>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</si>
  <si>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</si>
  <si>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</si>
  <si>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</si>
  <si>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</si>
  <si>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</si>
  <si>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</si>
  <si>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</si>
  <si>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</si>
  <si>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</si>
  <si>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</si>
  <si>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</si>
  <si>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</si>
  <si>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</si>
  <si>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</si>
  <si>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</si>
  <si>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</si>
  <si>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</si>
  <si>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</si>
  <si>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</si>
  <si>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</si>
  <si>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</si>
  <si>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</si>
  <si>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</si>
  <si>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</si>
  <si>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</si>
  <si>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</si>
  <si>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</si>
  <si>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</si>
  <si>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</si>
  <si>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</si>
  <si>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</si>
  <si>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</si>
  <si>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</si>
  <si>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</si>
  <si>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</si>
  <si>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</si>
  <si>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</si>
  <si>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</si>
  <si>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</si>
  <si>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</si>
  <si>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</si>
  <si>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</si>
  <si>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</si>
  <si>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</si>
  <si>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</si>
  <si>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</si>
  <si>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</si>
  <si>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</si>
  <si>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</si>
  <si>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</si>
  <si>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</si>
  <si>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</si>
  <si>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</si>
  <si>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</si>
  <si>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</si>
  <si>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</si>
  <si>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</si>
  <si>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</si>
  <si>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</si>
  <si>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</si>
  <si>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</si>
  <si>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</si>
  <si>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</si>
  <si>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</si>
  <si>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</si>
  <si>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</si>
  <si>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</si>
  <si>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</si>
  <si>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</si>
  <si>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</si>
  <si>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</si>
  <si>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</si>
  <si>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</si>
  <si>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</si>
  <si>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</si>
  <si>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</si>
  <si>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</si>
  <si>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</si>
  <si>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</si>
  <si>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</si>
  <si>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</si>
  <si>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</si>
  <si>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</si>
  <si>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</si>
  <si>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</si>
  <si>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</si>
  <si>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</si>
  <si>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</si>
  <si>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</si>
  <si>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</si>
  <si>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</si>
  <si>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</si>
  <si>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</si>
  <si>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</si>
  <si>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</si>
  <si>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</si>
  <si>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</si>
  <si>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</si>
  <si>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</si>
  <si>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</si>
  <si>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</si>
  <si>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</si>
  <si>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</si>
  <si>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</si>
  <si>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</si>
  <si>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</si>
  <si>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</si>
  <si>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</si>
  <si>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</si>
  <si>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</si>
  <si>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</si>
  <si>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</si>
  <si>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</si>
  <si>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</si>
  <si>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</si>
  <si>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</si>
  <si>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</si>
  <si>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</si>
  <si>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</si>
  <si>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</si>
  <si>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</si>
  <si>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</si>
  <si>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</si>
  <si>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</si>
  <si>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</si>
  <si>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</si>
  <si>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</si>
  <si>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</si>
  <si>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</si>
  <si>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</si>
  <si>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</si>
  <si>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</si>
  <si>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</si>
  <si>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</si>
  <si>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</si>
  <si>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</si>
  <si>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</si>
  <si>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</si>
  <si>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</si>
  <si>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</si>
  <si>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</si>
  <si>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</si>
  <si>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</si>
  <si>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</si>
  <si>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</si>
  <si>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</si>
  <si>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</si>
  <si>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</si>
  <si>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</si>
  <si>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</si>
  <si>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</si>
  <si>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</si>
  <si>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</si>
  <si>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</si>
  <si>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</si>
  <si>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</si>
  <si>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</si>
  <si>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</si>
  <si>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</si>
  <si>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</si>
  <si>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</si>
  <si>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</si>
  <si>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</si>
  <si>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</si>
  <si>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</si>
  <si>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</si>
  <si>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</si>
  <si>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</si>
  <si>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</si>
  <si>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</si>
  <si>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</si>
  <si>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</si>
  <si>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</si>
  <si>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</si>
  <si>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</si>
  <si>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</si>
  <si>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</si>
  <si>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</si>
  <si>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</si>
  <si>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</si>
  <si>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</si>
  <si>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</si>
  <si>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</si>
  <si>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</si>
  <si>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</si>
  <si>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</si>
  <si>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</si>
  <si>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</si>
  <si>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</si>
  <si>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</si>
  <si>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</si>
  <si>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</si>
  <si>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</si>
  <si>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</si>
  <si>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</si>
  <si>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</si>
  <si>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</si>
  <si>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</si>
  <si>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</si>
  <si>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</si>
  <si>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</si>
  <si>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</si>
  <si>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</si>
  <si>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</si>
  <si>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</si>
  <si>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</si>
  <si>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</si>
  <si>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</si>
  <si>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</si>
  <si>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</si>
  <si>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</si>
  <si>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</si>
  <si>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</si>
  <si>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</si>
  <si>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</si>
  <si>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</si>
  <si>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</si>
  <si>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</si>
  <si>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</si>
  <si>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</si>
  <si>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</si>
  <si>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</si>
  <si>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</si>
  <si>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</si>
  <si>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</si>
  <si>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</si>
  <si>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</si>
  <si>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</si>
  <si>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</si>
  <si>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</si>
  <si>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</si>
  <si>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</si>
  <si>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</si>
  <si>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</si>
  <si>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</si>
  <si>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</si>
  <si>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</si>
  <si>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</si>
  <si>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</si>
  <si>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</si>
  <si>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</si>
  <si>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</si>
  <si>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</si>
  <si>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</si>
  <si>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</si>
  <si>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</si>
  <si>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</si>
  <si>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</si>
  <si>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</si>
  <si>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</si>
  <si>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</si>
  <si>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</si>
  <si>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</si>
  <si>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</si>
  <si>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</si>
  <si>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</si>
  <si>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</si>
  <si>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</si>
  <si>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</si>
  <si>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</si>
  <si>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</si>
  <si>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</si>
  <si>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</si>
  <si>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</si>
  <si>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</si>
  <si>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</si>
  <si>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</si>
  <si>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</si>
  <si>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</si>
  <si>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</si>
  <si>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</si>
  <si>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</si>
  <si>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</si>
  <si>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</si>
  <si>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</si>
  <si>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</si>
  <si>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</si>
  <si>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</si>
  <si>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</si>
  <si>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</si>
  <si>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</si>
  <si>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</si>
  <si>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</si>
  <si>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</si>
  <si>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</si>
  <si>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</si>
  <si>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</si>
  <si>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</si>
  <si>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</si>
  <si>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</si>
  <si>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</si>
  <si>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</si>
  <si>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</si>
  <si>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</si>
  <si>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</si>
  <si>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</si>
  <si>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</si>
  <si>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</si>
  <si>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</si>
  <si>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</si>
  <si>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</si>
  <si>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</si>
  <si>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</si>
  <si>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</si>
  <si>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</si>
  <si>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</si>
  <si>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</si>
  <si>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</si>
  <si>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</si>
  <si>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</si>
  <si>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</si>
  <si>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</si>
  <si>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</si>
  <si>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</si>
  <si>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</si>
  <si>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</si>
  <si>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</si>
  <si>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</si>
  <si>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</si>
  <si>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</si>
  <si>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</si>
  <si>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</si>
  <si>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</si>
  <si>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</si>
  <si>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</si>
  <si>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</si>
  <si>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</si>
  <si>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</si>
  <si>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</si>
  <si>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</si>
  <si>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</si>
  <si>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</si>
  <si>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</si>
  <si>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</si>
  <si>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</si>
  <si>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</si>
  <si>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</si>
  <si>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</si>
  <si>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</si>
  <si>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</si>
  <si>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</si>
  <si>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</si>
  <si>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</si>
  <si>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</si>
  <si>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</si>
  <si>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</si>
  <si>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</si>
  <si>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</si>
  <si>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</si>
  <si>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</si>
  <si>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</si>
  <si>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</si>
  <si>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</si>
  <si>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</si>
  <si>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</si>
  <si>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</si>
  <si>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</si>
  <si>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</si>
  <si>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</si>
  <si>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</si>
  <si>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</si>
  <si>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</si>
  <si>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</si>
  <si>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</si>
  <si>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</si>
  <si>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</si>
  <si>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</si>
  <si>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</si>
  <si>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</si>
  <si>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</si>
  <si>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</si>
  <si>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</si>
  <si>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</si>
  <si>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</si>
  <si>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</si>
  <si>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</si>
  <si>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</si>
  <si>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</si>
  <si>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</si>
  <si>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</si>
  <si>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</si>
  <si>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</si>
  <si>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</si>
  <si>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</si>
  <si>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</si>
  <si>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</si>
  <si>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</si>
  <si>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</si>
  <si>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</si>
  <si>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</si>
  <si>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</si>
  <si>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</si>
  <si>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</si>
  <si>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</si>
  <si>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</si>
  <si>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</si>
  <si>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</si>
  <si>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</si>
  <si>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</si>
  <si>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</si>
  <si>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</si>
  <si>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</si>
  <si>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</si>
  <si>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</si>
  <si>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</si>
  <si>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</si>
  <si>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</si>
  <si>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</si>
  <si>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</si>
  <si>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</si>
  <si>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</si>
  <si>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</si>
  <si>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</si>
  <si>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</si>
  <si>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</si>
  <si>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</si>
  <si>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</si>
  <si>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</si>
  <si>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</si>
  <si>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</si>
  <si>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</si>
  <si>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</si>
  <si>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</si>
  <si>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</si>
  <si>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</si>
  <si>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</si>
  <si>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</si>
  <si>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</si>
  <si>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</si>
  <si>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</si>
  <si>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</si>
  <si>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</si>
  <si>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</si>
  <si>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</si>
  <si>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</si>
  <si>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</si>
  <si>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</si>
  <si>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</si>
  <si>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</si>
  <si>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</si>
  <si>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</si>
  <si>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</si>
  <si>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</si>
  <si>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</si>
  <si>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</si>
  <si>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</si>
  <si>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</si>
  <si>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</si>
  <si>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</si>
  <si>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</si>
  <si>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</si>
  <si>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</si>
  <si>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</si>
  <si>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</si>
  <si>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</si>
  <si>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</si>
  <si>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</si>
  <si>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</si>
  <si>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</si>
  <si>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</si>
  <si>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</si>
  <si>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</si>
  <si>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</si>
  <si>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</si>
  <si>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</si>
  <si>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</si>
  <si>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</si>
  <si>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</si>
  <si>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</si>
  <si>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</si>
  <si>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</si>
  <si>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</si>
  <si>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</si>
  <si>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</si>
  <si>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</si>
  <si>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</si>
  <si>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</si>
  <si>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</si>
  <si>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</si>
  <si>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</si>
  <si>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</si>
  <si>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</si>
  <si>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</si>
  <si>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</si>
  <si>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</si>
  <si>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</si>
  <si>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</si>
  <si>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</si>
  <si>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</si>
  <si>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</si>
  <si>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</si>
  <si>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</si>
  <si>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</si>
  <si>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</si>
  <si>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</si>
  <si>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</si>
  <si>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</si>
  <si>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</si>
  <si>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</si>
  <si>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</si>
  <si>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</si>
  <si>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</si>
  <si>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</si>
  <si>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</si>
  <si>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</si>
  <si>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</si>
  <si>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</si>
  <si>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</si>
  <si>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</si>
  <si>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</si>
  <si>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</si>
  <si>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</si>
  <si>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</si>
  <si>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</si>
  <si>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</si>
  <si>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</si>
  <si>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</si>
  <si>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</si>
  <si>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</si>
  <si>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</si>
  <si>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</si>
  <si>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</si>
  <si>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</si>
  <si>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</si>
  <si>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</si>
  <si>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</si>
  <si>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</si>
  <si>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</si>
  <si>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</si>
  <si>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</si>
  <si>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</si>
  <si>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</si>
  <si>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</si>
  <si>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</si>
  <si>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</si>
  <si>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</si>
  <si>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</si>
  <si>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</si>
  <si>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</si>
  <si>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</si>
  <si>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</si>
  <si>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</si>
  <si>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</si>
  <si>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</si>
  <si>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</si>
  <si>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</si>
  <si>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</si>
  <si>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</si>
  <si>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</si>
  <si>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</si>
  <si>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</si>
  <si>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</si>
  <si>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</si>
  <si>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</si>
  <si>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</si>
  <si>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</si>
  <si>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</si>
  <si>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</si>
  <si>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</si>
  <si>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</si>
  <si>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</si>
  <si>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</si>
  <si>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</si>
  <si>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</si>
  <si>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</si>
  <si>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</si>
  <si>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</si>
  <si>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</si>
  <si>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</si>
  <si>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</si>
  <si>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</si>
  <si>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</si>
  <si>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</si>
  <si>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</si>
  <si>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</si>
  <si>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</si>
  <si>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</si>
  <si>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</si>
  <si>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</si>
  <si>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</si>
  <si>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</si>
  <si>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</si>
  <si>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</si>
  <si>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</si>
  <si>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</si>
  <si>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</si>
  <si>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</si>
  <si>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</si>
  <si>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</si>
  <si>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</si>
  <si>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</si>
  <si>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</si>
  <si>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</si>
  <si>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</si>
  <si>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</si>
  <si>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</si>
  <si>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</si>
  <si>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</si>
  <si>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</si>
  <si>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</si>
  <si>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</si>
  <si>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</si>
  <si>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</si>
  <si>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</si>
  <si>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</si>
  <si>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</si>
  <si>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</si>
  <si>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</si>
  <si>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</si>
  <si>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</si>
  <si>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</si>
  <si>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</si>
  <si>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</si>
  <si>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</si>
  <si>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</si>
  <si>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</si>
  <si>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</si>
  <si>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</si>
  <si>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</si>
  <si>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</si>
  <si>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</si>
  <si>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</si>
  <si>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</si>
  <si>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</si>
  <si>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</si>
  <si>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</si>
  <si>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</si>
  <si>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</si>
  <si>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</si>
  <si>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</si>
  <si>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</si>
  <si>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</si>
  <si>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</si>
  <si>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</si>
  <si>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</si>
  <si>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</si>
  <si>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</si>
  <si>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</si>
  <si>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</si>
  <si>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</si>
  <si>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</si>
  <si>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</si>
  <si>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</si>
  <si>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</si>
  <si>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</si>
  <si>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</si>
  <si>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</si>
  <si>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</si>
  <si>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</si>
  <si>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</si>
  <si>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</si>
  <si>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</si>
  <si>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</si>
  <si>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</si>
  <si>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</si>
  <si>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</si>
  <si>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</si>
  <si>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</si>
  <si>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</si>
  <si>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</si>
  <si>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</si>
  <si>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</si>
  <si>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</si>
  <si>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</si>
  <si>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</si>
  <si>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</si>
  <si>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</si>
  <si>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</si>
  <si>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</si>
  <si>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</si>
  <si>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</si>
  <si>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</si>
  <si>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</si>
  <si>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</si>
  <si>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</si>
  <si>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</si>
  <si>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</si>
  <si>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</si>
  <si>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</si>
  <si>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</si>
  <si>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</si>
  <si>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</si>
  <si>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</si>
  <si>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</si>
  <si>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</si>
  <si>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</si>
  <si>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</si>
  <si>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</si>
  <si>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</si>
  <si>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</si>
  <si>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</si>
  <si>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</si>
  <si>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</si>
  <si>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</si>
  <si>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</si>
  <si>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</si>
  <si>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</si>
  <si>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</si>
  <si>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</si>
  <si>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</si>
  <si>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</si>
  <si>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</si>
  <si>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</si>
  <si>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</si>
  <si>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</si>
  <si>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</si>
  <si>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</si>
  <si>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</si>
  <si>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</si>
  <si>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</si>
  <si>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</si>
  <si>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</si>
  <si>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</si>
  <si>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</si>
  <si>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</si>
  <si>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</si>
  <si>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</si>
  <si>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</si>
  <si>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</si>
  <si>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</si>
  <si>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</si>
  <si>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</si>
  <si>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</si>
  <si>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</si>
  <si>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</si>
  <si>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</si>
  <si>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</si>
  <si>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</si>
  <si>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</si>
  <si>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</si>
  <si>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</si>
  <si>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</si>
  <si>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</si>
  <si>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</si>
  <si>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</si>
  <si>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</si>
  <si>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</si>
  <si>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</si>
  <si>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</si>
  <si>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</si>
  <si>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</si>
  <si>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</si>
  <si>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</si>
  <si>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</si>
  <si>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</si>
  <si>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</si>
  <si>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</si>
  <si>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</si>
  <si>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</si>
  <si>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</si>
  <si>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</si>
  <si>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</si>
  <si>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</si>
  <si>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</si>
  <si>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</si>
  <si>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</si>
  <si>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</si>
  <si>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</si>
  <si>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</si>
  <si>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</si>
  <si>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</si>
  <si>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</si>
  <si>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</si>
  <si>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</si>
  <si>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</si>
  <si>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</si>
  <si>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</si>
  <si>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</si>
  <si>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</si>
  <si>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</si>
  <si>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</si>
  <si>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</si>
  <si>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</si>
  <si>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</si>
  <si>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</si>
  <si>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</si>
  <si>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</si>
  <si>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</si>
  <si>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</si>
  <si>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</si>
  <si>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</si>
  <si>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</si>
  <si>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</si>
  <si>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</si>
  <si>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</si>
  <si>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</si>
  <si>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</si>
  <si>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</si>
  <si>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</si>
  <si>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</si>
  <si>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</si>
  <si>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</si>
  <si>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</si>
  <si>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</si>
  <si>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</si>
  <si>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</si>
  <si>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</si>
  <si>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</si>
  <si>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</si>
  <si>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</si>
  <si>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</si>
  <si>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</si>
  <si>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</si>
  <si>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</si>
  <si>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</si>
  <si>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</si>
  <si>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</si>
  <si>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</si>
  <si>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</si>
  <si>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</si>
  <si>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</si>
  <si>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</si>
  <si>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</si>
  <si>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</si>
  <si>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</si>
  <si>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</si>
  <si>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</si>
  <si>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</si>
  <si>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</si>
  <si>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</si>
  <si>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</si>
  <si>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</si>
  <si>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</si>
  <si>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</si>
  <si>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</si>
  <si>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</si>
  <si>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</si>
  <si>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</si>
  <si>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</si>
  <si>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</si>
  <si>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</si>
  <si>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</si>
  <si>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</si>
  <si>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</si>
  <si>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</si>
  <si>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</si>
  <si>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</si>
  <si>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</si>
  <si>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</si>
  <si>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</si>
  <si>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</si>
  <si>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</si>
  <si>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</si>
  <si>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</si>
  <si>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</si>
  <si>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</si>
  <si>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</si>
  <si>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</si>
  <si>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</si>
  <si>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</si>
  <si>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</si>
  <si>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</si>
  <si>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</si>
  <si>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</si>
  <si>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</si>
  <si>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</si>
  <si>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</si>
  <si>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</si>
  <si>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</si>
  <si>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</si>
  <si>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</si>
  <si>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</si>
  <si>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</si>
  <si>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</si>
  <si>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</si>
  <si>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</si>
  <si>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</si>
  <si>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</si>
  <si>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</si>
  <si>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</si>
  <si>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</si>
  <si>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</si>
  <si>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</si>
  <si>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</si>
  <si>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</si>
  <si>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</si>
  <si>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</si>
  <si>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</si>
  <si>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</si>
  <si>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</si>
  <si>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</si>
  <si>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</si>
  <si>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</si>
  <si>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</si>
  <si>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</si>
  <si>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</si>
  <si>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</si>
  <si>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</si>
  <si>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</si>
  <si>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</si>
  <si>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</si>
  <si>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</si>
  <si>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</si>
  <si>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</si>
  <si>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</si>
  <si>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</si>
  <si>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</si>
  <si>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</si>
  <si>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</si>
  <si>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</si>
  <si>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</si>
  <si>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</si>
  <si>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</si>
  <si>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</si>
  <si>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</si>
  <si>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</si>
  <si>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</si>
  <si>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</si>
  <si>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</si>
  <si>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</si>
  <si>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</si>
  <si>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</si>
  <si>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</si>
  <si>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</si>
  <si>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</si>
  <si>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</si>
  <si>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</si>
  <si>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</si>
  <si>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</si>
  <si>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</si>
  <si>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</si>
  <si>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</si>
  <si>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</si>
  <si>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</si>
  <si>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</si>
  <si>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</si>
  <si>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</si>
  <si>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</si>
  <si>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</si>
  <si>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</si>
  <si>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</si>
  <si>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</si>
  <si>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</si>
  <si>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</si>
  <si>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</si>
  <si>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</si>
  <si>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</si>
  <si>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</si>
  <si>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</si>
  <si>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</si>
  <si>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</si>
  <si>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</si>
  <si>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</si>
  <si>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</si>
  <si>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</si>
  <si>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</si>
  <si>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</si>
  <si>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</si>
  <si>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</si>
  <si>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</si>
  <si>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</si>
  <si>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</si>
  <si>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</si>
  <si>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</si>
  <si>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</si>
  <si>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</si>
  <si>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</si>
  <si>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</si>
  <si>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</si>
  <si>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</si>
  <si>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</si>
  <si>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</si>
  <si>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</si>
  <si>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</si>
  <si>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</si>
  <si>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</si>
  <si>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</si>
  <si>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</si>
  <si>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</si>
  <si>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</si>
  <si>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</si>
  <si>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</si>
  <si>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</si>
  <si>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</si>
  <si>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</si>
  <si>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</si>
  <si>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</si>
  <si>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</si>
  <si>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</si>
  <si>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</si>
  <si>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</si>
  <si>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</si>
  <si>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</si>
  <si>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</si>
  <si>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</si>
  <si>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</si>
  <si>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</si>
  <si>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</si>
  <si>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</si>
  <si>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</si>
  <si>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</si>
  <si>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</si>
  <si>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</si>
  <si>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</si>
  <si>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</si>
  <si>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</si>
  <si>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</si>
  <si>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</si>
  <si>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</si>
  <si>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</si>
  <si>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</si>
  <si>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</si>
  <si>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</si>
  <si>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</si>
  <si>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</si>
  <si>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</si>
  <si>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</si>
  <si>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</si>
  <si>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</si>
  <si>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</si>
  <si>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</si>
  <si>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</si>
  <si>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</si>
  <si>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</si>
  <si>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</si>
  <si>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</si>
  <si>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</si>
  <si>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</si>
  <si>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</si>
  <si>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</si>
  <si>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</si>
  <si>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</si>
  <si>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</si>
  <si>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</si>
  <si>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</si>
  <si>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</si>
  <si>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</si>
  <si>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</si>
  <si>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</si>
  <si>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</si>
  <si>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</si>
  <si>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</si>
  <si>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</si>
  <si>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</si>
  <si>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</si>
  <si>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</si>
  <si>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</si>
  <si>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</si>
  <si>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</si>
  <si>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</si>
  <si>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</si>
  <si>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</si>
  <si>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</si>
  <si>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</si>
  <si>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</si>
  <si>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</si>
  <si>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</si>
  <si>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</si>
  <si>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</si>
  <si>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</si>
  <si>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</si>
  <si>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</si>
  <si>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</si>
  <si>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</si>
  <si>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</si>
  <si>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</si>
  <si>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</si>
  <si>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</si>
  <si>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</si>
  <si>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</si>
  <si>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</si>
  <si>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</si>
  <si>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</si>
  <si>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</si>
  <si>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</si>
  <si>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</si>
  <si>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</si>
  <si>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</si>
  <si>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</si>
  <si>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</si>
  <si>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</si>
  <si>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</si>
  <si>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</si>
  <si>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</si>
  <si>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</si>
  <si>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</si>
  <si>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</si>
  <si>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</si>
  <si>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</si>
  <si>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</si>
  <si>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</si>
  <si>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</si>
  <si>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</si>
  <si>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</si>
  <si>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</si>
  <si>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</si>
  <si>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</si>
  <si>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</si>
  <si>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</si>
  <si>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</si>
  <si>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</si>
  <si>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</si>
  <si>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</si>
  <si>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</si>
  <si>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</si>
  <si>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</si>
  <si>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</si>
  <si>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</si>
  <si>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</si>
  <si>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</si>
  <si>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</si>
  <si>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</si>
  <si>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</si>
  <si>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</si>
  <si>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</si>
  <si>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</si>
  <si>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</si>
  <si>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</si>
  <si>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</si>
  <si>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</si>
  <si>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</si>
  <si>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</si>
  <si>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</si>
  <si>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</si>
  <si>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</si>
  <si>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</si>
  <si>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</si>
  <si>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</si>
  <si>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</si>
  <si>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</si>
  <si>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</si>
  <si>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</si>
  <si>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</si>
  <si>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</si>
  <si>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</si>
  <si>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</si>
  <si>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</si>
  <si>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</si>
  <si>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</si>
  <si>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</si>
  <si>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</si>
  <si>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</si>
  <si>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</si>
  <si>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</si>
  <si>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</si>
  <si>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</si>
  <si>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</si>
  <si>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</si>
  <si>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</si>
  <si>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</si>
  <si>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</si>
  <si>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</si>
  <si>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</si>
  <si>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</si>
  <si>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</si>
  <si>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</si>
  <si>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</si>
  <si>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</si>
  <si>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</si>
  <si>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</si>
  <si>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</si>
  <si>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</si>
  <si>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</si>
  <si>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</si>
  <si>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</si>
  <si>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</si>
  <si>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</si>
  <si>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</si>
  <si>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</si>
  <si>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</si>
  <si>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</si>
  <si>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</si>
  <si>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</si>
  <si>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</si>
  <si>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</si>
  <si>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</si>
  <si>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</si>
  <si>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</si>
  <si>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</si>
  <si>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</si>
  <si>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</si>
  <si>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</si>
  <si>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</si>
  <si>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</si>
  <si>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</si>
  <si>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</si>
  <si>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</si>
  <si>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</si>
  <si>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</si>
  <si>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</si>
  <si>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</si>
  <si>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</si>
  <si>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</si>
  <si>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</si>
  <si>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</si>
  <si>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</si>
  <si>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</si>
  <si>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</si>
  <si>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</si>
  <si>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</si>
  <si>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</si>
  <si>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</si>
  <si>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</si>
  <si>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</si>
  <si>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</si>
  <si>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</si>
  <si>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</si>
  <si>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</si>
  <si>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</si>
  <si>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</si>
  <si>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</si>
  <si>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</si>
  <si>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</si>
  <si>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</si>
  <si>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</si>
  <si>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</si>
  <si>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</si>
  <si>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</si>
  <si>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</si>
  <si>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</si>
  <si>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</si>
  <si>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</si>
  <si>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</si>
  <si>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</si>
  <si>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</si>
  <si>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</si>
  <si>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</si>
  <si>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</si>
  <si>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</si>
  <si>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</si>
  <si>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</si>
  <si>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</si>
  <si>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</si>
  <si>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</si>
  <si>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</si>
  <si>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</si>
  <si>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</si>
  <si>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</si>
  <si>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</si>
  <si>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</si>
  <si>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</si>
  <si>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</si>
  <si>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</si>
  <si>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</si>
  <si>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</si>
  <si>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</si>
  <si>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</si>
  <si>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</si>
  <si>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</si>
  <si>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</si>
  <si>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</si>
  <si>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</si>
  <si>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</si>
  <si>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</si>
  <si>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</si>
  <si>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</si>
  <si>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</si>
  <si>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</si>
  <si>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</si>
  <si>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</si>
  <si>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</si>
  <si>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</si>
  <si>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</si>
  <si>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</si>
  <si>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</si>
  <si>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</si>
  <si>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</si>
  <si>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</si>
  <si>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</si>
  <si>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</si>
  <si>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</si>
  <si>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</si>
  <si>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</si>
  <si>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</si>
  <si>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</si>
  <si>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</si>
  <si>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</si>
  <si>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</si>
  <si>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</si>
  <si>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</si>
  <si>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</si>
  <si>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</si>
  <si>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</si>
  <si>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</si>
  <si>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</si>
  <si>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</si>
  <si>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</si>
  <si>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</si>
  <si>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</si>
  <si>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</si>
  <si>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</si>
  <si>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</si>
  <si>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</si>
  <si>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</si>
  <si>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</si>
  <si>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</si>
  <si>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</si>
  <si>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</si>
  <si>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</si>
  <si>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</si>
  <si>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</si>
  <si>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</si>
  <si>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</si>
  <si>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</si>
  <si>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</si>
  <si>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</si>
  <si>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</si>
  <si>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</si>
  <si>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</si>
  <si>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</si>
  <si>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</si>
  <si>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</si>
  <si>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</si>
  <si>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</si>
  <si>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</si>
  <si>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</si>
  <si>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</si>
  <si>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</si>
  <si>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</si>
  <si>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</si>
  <si>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</si>
  <si>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</si>
  <si>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</si>
  <si>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</si>
  <si>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</si>
  <si>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</si>
  <si>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</si>
  <si>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</si>
  <si>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</si>
  <si>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</si>
  <si>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</si>
  <si>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</si>
  <si>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</si>
  <si>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</si>
  <si>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</si>
  <si>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</si>
  <si>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</si>
  <si>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</si>
  <si>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</si>
  <si>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</si>
  <si>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</si>
  <si>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</si>
  <si>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</si>
  <si>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</si>
  <si>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</si>
  <si>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</si>
  <si>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</si>
  <si>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</si>
  <si>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</si>
  <si>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</si>
  <si>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</si>
  <si>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</si>
  <si>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</si>
  <si>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</si>
  <si>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</si>
  <si>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</si>
  <si>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</si>
  <si>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</si>
  <si>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</si>
  <si>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</si>
  <si>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</si>
  <si>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</si>
  <si>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</si>
  <si>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</si>
  <si>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</si>
  <si>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</si>
  <si>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</si>
  <si>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</si>
  <si>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</si>
  <si>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</si>
  <si>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</si>
  <si>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</si>
  <si>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</si>
  <si>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</si>
  <si>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</si>
  <si>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</si>
  <si>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</si>
  <si>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</si>
  <si>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</si>
  <si>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</si>
  <si>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</si>
  <si>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</si>
  <si>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</si>
  <si>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</si>
  <si>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</si>
  <si>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</si>
  <si>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</si>
  <si>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</si>
  <si>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</si>
  <si>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</si>
  <si>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</si>
  <si>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</si>
  <si>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</si>
  <si>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</si>
  <si>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</si>
  <si>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</si>
  <si>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</si>
  <si>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</si>
  <si>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</si>
  <si>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</si>
  <si>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</si>
  <si>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</si>
  <si>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</si>
  <si>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</si>
  <si>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</si>
  <si>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</si>
  <si>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</si>
  <si>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</si>
  <si>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</si>
  <si>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</si>
  <si>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</si>
  <si>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</si>
  <si>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</si>
  <si>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</si>
  <si>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</si>
  <si>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</si>
  <si>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</si>
  <si>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</si>
  <si>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</si>
  <si>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</si>
  <si>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</si>
  <si>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</si>
  <si>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</si>
  <si>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</si>
  <si>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</si>
  <si>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</si>
  <si>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</si>
  <si>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</si>
  <si>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</si>
  <si>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</si>
  <si>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</si>
  <si>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</si>
  <si>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</si>
  <si>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</si>
  <si>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</si>
  <si>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</si>
  <si>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</si>
  <si>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</si>
  <si>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</si>
  <si>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</si>
  <si>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</si>
  <si>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</si>
  <si>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</si>
  <si>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</si>
  <si>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</si>
  <si>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</si>
  <si>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</si>
  <si>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</si>
  <si>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</si>
  <si>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</si>
  <si>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</si>
  <si>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</si>
  <si>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</si>
  <si>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</si>
  <si>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</si>
  <si>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</si>
  <si>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</si>
  <si>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</si>
  <si>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</si>
  <si>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</si>
  <si>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</si>
  <si>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</si>
  <si>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</si>
  <si>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</si>
  <si>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</si>
  <si>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</si>
  <si>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</si>
  <si>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</si>
  <si>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</si>
  <si>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</si>
  <si>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</si>
  <si>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</si>
  <si>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</si>
  <si>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</si>
  <si>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</si>
  <si>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</si>
  <si>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</si>
  <si>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</si>
  <si>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</si>
  <si>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</si>
  <si>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</si>
  <si>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</si>
  <si>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</si>
  <si>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</si>
  <si>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</si>
  <si>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</si>
  <si>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</si>
  <si>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</si>
  <si>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</si>
  <si>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</si>
  <si>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</si>
  <si>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</si>
  <si>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</si>
  <si>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</si>
  <si>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</si>
  <si>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</si>
  <si>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</si>
  <si>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</si>
  <si>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</si>
  <si>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</si>
  <si>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</si>
  <si>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</si>
  <si>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</si>
  <si>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</si>
  <si>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</si>
  <si>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</si>
  <si>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</si>
  <si>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</si>
  <si>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</si>
  <si>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</si>
  <si>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</si>
  <si>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</si>
  <si>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</si>
  <si>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</si>
  <si>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</si>
  <si>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</si>
  <si>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</si>
  <si>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</si>
  <si>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</si>
  <si>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</si>
  <si>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</si>
  <si>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</si>
  <si>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</si>
  <si>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</si>
  <si>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</si>
  <si>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</si>
  <si>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</si>
  <si>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</si>
  <si>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</si>
  <si>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</si>
  <si>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</si>
  <si>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</si>
  <si>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</si>
  <si>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</si>
  <si>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</si>
  <si>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</si>
  <si>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</si>
  <si>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</si>
  <si>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</si>
  <si>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</si>
  <si>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</si>
  <si>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</si>
  <si>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</si>
  <si>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</si>
  <si>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</si>
  <si>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</si>
  <si>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</si>
  <si>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</si>
  <si>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</si>
  <si>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</si>
  <si>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</si>
  <si>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</si>
  <si>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</si>
  <si>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</si>
  <si>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</si>
  <si>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</si>
  <si>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</si>
  <si>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</si>
  <si>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</si>
  <si>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</si>
  <si>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</si>
  <si>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</si>
  <si>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</si>
  <si>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</si>
  <si>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</si>
  <si>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</si>
  <si>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</si>
  <si>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</si>
  <si>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</si>
  <si>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</si>
  <si>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</si>
  <si>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</si>
  <si>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</si>
  <si>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</si>
  <si>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</si>
  <si>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</si>
  <si>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</si>
  <si>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</si>
  <si>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</si>
  <si>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</si>
  <si>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</si>
  <si>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</si>
  <si>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</si>
  <si>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</si>
  <si>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</si>
  <si>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</si>
  <si>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</si>
  <si>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</si>
  <si>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</si>
  <si>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</si>
  <si>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</si>
  <si>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</si>
  <si>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</si>
  <si>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</si>
  <si>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</si>
  <si>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</si>
  <si>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</si>
  <si>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</si>
  <si>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</si>
  <si>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</si>
  <si>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</si>
  <si>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</si>
  <si>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</si>
  <si>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</si>
  <si>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</si>
  <si>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</si>
  <si>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</si>
  <si>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</si>
  <si>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</si>
  <si>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</si>
  <si>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</si>
  <si>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</si>
  <si>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</si>
  <si>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</si>
  <si>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</si>
  <si>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</si>
  <si>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</si>
  <si>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</si>
  <si>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</si>
  <si>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</si>
  <si>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</si>
  <si>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</si>
  <si>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</si>
  <si>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</si>
  <si>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</si>
  <si>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</si>
  <si>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</si>
  <si>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</si>
  <si>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</si>
  <si>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</si>
  <si>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</si>
  <si>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</si>
  <si>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</si>
  <si>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</si>
  <si>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</si>
  <si>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</si>
  <si>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</si>
  <si>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</si>
  <si>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</si>
  <si>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</si>
  <si>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</si>
  <si>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</si>
  <si>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</si>
  <si>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</si>
  <si>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</si>
  <si>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</si>
  <si>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</si>
  <si>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</si>
  <si>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</si>
  <si>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</si>
  <si>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</si>
  <si>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</si>
  <si>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</si>
  <si>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</si>
  <si>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</si>
  <si>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</si>
  <si>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</si>
  <si>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</si>
  <si>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</si>
  <si>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</si>
  <si>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</si>
  <si>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</si>
  <si>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</si>
  <si>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</si>
  <si>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</si>
  <si>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</si>
  <si>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</si>
  <si>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</si>
  <si>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</si>
  <si>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</si>
  <si>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</si>
  <si>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</si>
  <si>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</si>
  <si>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</si>
  <si>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</si>
  <si>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</si>
  <si>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</si>
  <si>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</si>
  <si>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</si>
  <si>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</si>
  <si>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</si>
  <si>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</si>
  <si>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</si>
  <si>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</si>
  <si>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</si>
  <si>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</si>
  <si>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</si>
  <si>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</si>
  <si>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</si>
  <si>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</si>
  <si>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</si>
  <si>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</si>
  <si>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</si>
  <si>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</si>
  <si>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</si>
  <si>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</si>
  <si>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</si>
  <si>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</si>
  <si>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</si>
  <si>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</si>
  <si>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</si>
  <si>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</si>
  <si>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</si>
  <si>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</si>
  <si>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</si>
  <si>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</si>
  <si>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</si>
  <si>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</si>
  <si>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</si>
  <si>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</si>
  <si>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</si>
  <si>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</si>
  <si>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</si>
  <si>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</si>
  <si>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</si>
  <si>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</si>
  <si>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</si>
  <si>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</si>
  <si>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</si>
  <si>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</si>
  <si>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</si>
  <si>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</si>
  <si>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</si>
  <si>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</si>
  <si>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</si>
  <si>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</si>
  <si>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</si>
  <si>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</si>
  <si>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</si>
  <si>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</si>
  <si>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</si>
  <si>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</si>
  <si>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</si>
  <si>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</si>
  <si>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</si>
  <si>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</si>
  <si>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</si>
  <si>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</si>
  <si>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</si>
  <si>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</si>
  <si>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</si>
  <si>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</si>
  <si>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</si>
  <si>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</si>
  <si>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</si>
  <si>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</si>
  <si>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</si>
  <si>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</si>
  <si>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</si>
  <si>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</si>
  <si>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</si>
  <si>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</si>
  <si>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</si>
  <si>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</si>
  <si>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</si>
  <si>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</si>
  <si>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</si>
  <si>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</si>
  <si>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</si>
  <si>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</si>
  <si>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</si>
  <si>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</si>
  <si>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</si>
  <si>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</si>
  <si>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</si>
  <si>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</si>
  <si>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</si>
  <si>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</si>
  <si>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</si>
  <si>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</si>
  <si>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</si>
  <si>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</si>
  <si>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</si>
  <si>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</si>
  <si>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</si>
  <si>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</si>
  <si>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</si>
  <si>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</si>
  <si>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</si>
  <si>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</si>
  <si>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</si>
  <si>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</si>
  <si>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</si>
  <si>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</si>
  <si>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</si>
  <si>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</si>
  <si>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</si>
  <si>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</si>
  <si>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</si>
  <si>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</si>
  <si>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</si>
  <si>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</si>
  <si>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</si>
  <si>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</si>
  <si>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</si>
  <si>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</si>
  <si>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</si>
  <si>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</si>
  <si>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</si>
  <si>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</si>
  <si>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</si>
  <si>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</si>
  <si>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</si>
  <si>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</si>
  <si>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</si>
  <si>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</si>
  <si>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</si>
  <si>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</si>
  <si>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</si>
  <si>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</si>
  <si>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</si>
  <si>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</si>
  <si>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</si>
  <si>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</si>
  <si>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</si>
  <si>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</si>
  <si>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</si>
  <si>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</si>
  <si>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</si>
  <si>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</si>
  <si>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</si>
  <si>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</si>
  <si>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</si>
  <si>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</si>
  <si>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</si>
  <si>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</si>
  <si>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</si>
  <si>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</si>
  <si>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</si>
  <si>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</si>
  <si>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</si>
  <si>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</si>
  <si>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</si>
  <si>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</si>
  <si>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</si>
  <si>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</si>
  <si>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</si>
  <si>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</si>
  <si>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</si>
  <si>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</si>
  <si>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</si>
  <si>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</si>
  <si>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</si>
  <si>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</si>
  <si>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</si>
  <si>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</si>
  <si>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</si>
  <si>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</si>
  <si>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</si>
  <si>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</si>
  <si>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</si>
  <si>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</si>
  <si>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</si>
  <si>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</si>
  <si>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</si>
  <si>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</si>
  <si>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</si>
  <si>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</si>
  <si>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</si>
  <si>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</si>
  <si>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</si>
  <si>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</si>
  <si>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</si>
  <si>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</si>
  <si>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</si>
  <si>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</si>
  <si>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</si>
  <si>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</si>
  <si>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</si>
  <si>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</si>
  <si>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</si>
  <si>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</si>
  <si>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</si>
  <si>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</si>
  <si>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</si>
  <si>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</si>
  <si>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</si>
  <si>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</si>
  <si>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</si>
  <si>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</si>
  <si>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</si>
  <si>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</si>
  <si>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</si>
  <si>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</si>
  <si>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</si>
  <si>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</si>
  <si>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</si>
  <si>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</si>
  <si>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</si>
  <si>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</si>
  <si>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</si>
  <si>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</si>
  <si>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</si>
  <si>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</si>
  <si>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</si>
  <si>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</si>
  <si>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</si>
  <si>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</si>
  <si>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</si>
  <si>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</si>
  <si>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</si>
  <si>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</si>
  <si>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</si>
  <si>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</si>
  <si>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</si>
  <si>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</si>
  <si>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</si>
  <si>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</si>
  <si>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</si>
  <si>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</si>
  <si>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</si>
  <si>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</si>
  <si>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</si>
  <si>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</si>
  <si>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</si>
  <si>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</si>
  <si>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</si>
  <si>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</si>
  <si>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</si>
  <si>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</si>
  <si>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</si>
  <si>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</si>
  <si>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</si>
  <si>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</si>
  <si>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</si>
  <si>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</si>
  <si>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</si>
  <si>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</si>
  <si>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</si>
  <si>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</si>
  <si>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</si>
  <si>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</si>
  <si>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</si>
  <si>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</si>
  <si>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</si>
  <si>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</si>
  <si>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</si>
  <si>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</si>
  <si>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</si>
  <si>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</si>
  <si>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</si>
  <si>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</si>
  <si>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</si>
  <si>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</si>
  <si>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</si>
  <si>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</si>
  <si>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</si>
  <si>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</si>
  <si>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</si>
  <si>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</si>
  <si>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</si>
  <si>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</si>
  <si>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</si>
  <si>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</si>
  <si>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</si>
  <si>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</si>
  <si>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</si>
  <si>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</si>
  <si>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</si>
  <si>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</si>
  <si>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</si>
  <si>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</si>
  <si>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</si>
  <si>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</si>
  <si>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</si>
  <si>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</si>
  <si>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</si>
  <si>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</si>
  <si>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</si>
  <si>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</si>
  <si>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</si>
  <si>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</si>
  <si>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</si>
  <si>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</si>
  <si>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</si>
  <si>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</si>
  <si>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</si>
  <si>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</si>
  <si>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</si>
  <si>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</si>
  <si>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</si>
  <si>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</si>
  <si>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</si>
  <si>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</si>
  <si>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</si>
  <si>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</si>
  <si>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</si>
  <si>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</si>
  <si>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</si>
  <si>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</si>
  <si>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</si>
  <si>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</si>
  <si>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</si>
  <si>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</si>
  <si>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</si>
  <si>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</si>
  <si>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</si>
  <si>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</si>
  <si>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</si>
  <si>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</si>
  <si>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</si>
  <si>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</si>
  <si>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</si>
  <si>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</si>
  <si>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</si>
  <si>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</si>
  <si>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</si>
  <si>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</si>
  <si>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</si>
  <si>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</si>
  <si>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</si>
  <si>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</si>
  <si>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</si>
  <si>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</si>
  <si>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</si>
  <si>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</si>
  <si>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</si>
  <si>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</si>
  <si>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</si>
  <si>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</si>
  <si>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</si>
  <si>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</si>
  <si>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</si>
  <si>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</si>
  <si>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</si>
  <si>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</si>
  <si>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</si>
  <si>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</si>
  <si>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</si>
  <si>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</si>
  <si>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</si>
  <si>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</si>
  <si>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</si>
  <si>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</si>
  <si>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</si>
  <si>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</si>
  <si>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</si>
  <si>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</si>
  <si>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</si>
  <si>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</si>
  <si>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</si>
  <si>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</si>
  <si>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</si>
  <si>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</si>
  <si>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</si>
  <si>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</si>
  <si>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</si>
  <si>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</si>
  <si>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</si>
  <si>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</si>
  <si>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</si>
  <si>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</si>
  <si>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</si>
  <si>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</si>
  <si>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</si>
  <si>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</si>
  <si>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</si>
  <si>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</si>
  <si>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</si>
  <si>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</si>
  <si>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</si>
  <si>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</si>
  <si>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</si>
  <si>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</si>
  <si>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</si>
  <si>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</si>
  <si>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</si>
  <si>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</si>
  <si>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</si>
  <si>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</si>
  <si>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</si>
  <si>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</si>
  <si>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</si>
  <si>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</si>
  <si>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</si>
  <si>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</si>
  <si>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</si>
  <si>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</si>
  <si>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</si>
  <si>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</si>
  <si>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</si>
  <si>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</si>
  <si>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</si>
  <si>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</si>
  <si>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</si>
  <si>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</si>
  <si>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</si>
  <si>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</si>
  <si>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</si>
  <si>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</si>
  <si>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</si>
  <si>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</si>
  <si>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</si>
  <si>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</si>
  <si>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</si>
  <si>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</si>
  <si>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</si>
  <si>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</si>
  <si>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</si>
  <si>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</si>
  <si>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</si>
  <si>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</si>
  <si>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</si>
  <si>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</si>
  <si>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</si>
  <si>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</si>
  <si>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</si>
  <si>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</si>
  <si>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</si>
  <si>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</si>
  <si>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</si>
  <si>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</si>
  <si>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</si>
  <si>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</si>
  <si>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</si>
  <si>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</si>
  <si>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</si>
  <si>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</si>
  <si>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</si>
  <si>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</si>
  <si>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</si>
  <si>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</si>
  <si>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</si>
  <si>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</si>
  <si>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</si>
  <si>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</si>
  <si>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</si>
  <si>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</si>
  <si>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</si>
  <si>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</si>
  <si>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</si>
  <si>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</si>
  <si>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</si>
  <si>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</si>
  <si>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</si>
  <si>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</si>
  <si>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</si>
  <si>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</si>
  <si>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</si>
  <si>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</si>
  <si>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</si>
  <si>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</si>
  <si>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</si>
  <si>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</si>
  <si>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</si>
  <si>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</si>
  <si>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</si>
  <si>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</si>
  <si>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</si>
  <si>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</si>
  <si>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</si>
  <si>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</si>
  <si>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</si>
  <si>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</si>
  <si>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</si>
  <si>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</si>
  <si>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</si>
  <si>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</si>
  <si>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</si>
  <si>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</si>
  <si>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</si>
  <si>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</si>
  <si>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</si>
  <si>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</si>
  <si>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</si>
  <si>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</si>
  <si>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</si>
  <si>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</si>
  <si>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</si>
  <si>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</si>
  <si>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</si>
  <si>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</si>
  <si>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</si>
  <si>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</si>
  <si>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</si>
  <si>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</si>
  <si>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</si>
  <si>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</si>
  <si>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</si>
  <si>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</si>
  <si>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</si>
  <si>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</si>
  <si>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</si>
  <si>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</si>
  <si>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</si>
  <si>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</si>
  <si>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</si>
  <si>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</si>
  <si>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</si>
  <si>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</si>
  <si>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</si>
  <si>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</si>
  <si>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</si>
  <si>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</si>
  <si>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</si>
  <si>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</si>
  <si>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</si>
  <si>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</si>
  <si>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</si>
  <si>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</si>
  <si>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</si>
  <si>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</si>
  <si>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</si>
  <si>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</si>
  <si>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</si>
  <si>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</si>
  <si>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</si>
  <si>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</si>
  <si>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</si>
  <si>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</si>
  <si>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</si>
  <si>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</si>
  <si>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</si>
  <si>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</si>
  <si>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</si>
  <si>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</si>
  <si>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</si>
  <si>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</si>
  <si>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</si>
  <si>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</si>
  <si>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</si>
  <si>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</si>
  <si>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</si>
  <si>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</si>
  <si>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</si>
  <si>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</si>
  <si>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</si>
  <si>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</si>
  <si>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</si>
  <si>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</si>
  <si>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</si>
  <si>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</si>
  <si>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</si>
  <si>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</si>
  <si>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</si>
  <si>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</si>
  <si>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</si>
  <si>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</si>
  <si>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</si>
  <si>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</si>
  <si>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</si>
  <si>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</si>
  <si>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</si>
  <si>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</si>
  <si>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</si>
  <si>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</si>
  <si>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</si>
  <si>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</si>
  <si>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</si>
  <si>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</si>
  <si>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</si>
  <si>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</si>
  <si>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</si>
  <si>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</si>
  <si>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</si>
  <si>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</si>
  <si>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</si>
  <si>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</si>
  <si>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</si>
  <si>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</si>
  <si>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</si>
  <si>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</si>
  <si>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</si>
  <si>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</si>
  <si>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</si>
  <si>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</si>
  <si>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</si>
  <si>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</si>
  <si>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</si>
  <si>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</si>
  <si>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</si>
  <si>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</si>
  <si>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</si>
  <si>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</si>
  <si>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</si>
  <si>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</si>
  <si>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</si>
  <si>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</si>
  <si>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</si>
  <si>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</si>
  <si>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</si>
  <si>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</si>
  <si>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</si>
  <si>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</si>
  <si>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</si>
  <si>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</si>
  <si>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</si>
  <si>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</si>
  <si>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</si>
  <si>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</si>
  <si>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</si>
  <si>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</si>
  <si>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</si>
  <si>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</si>
  <si>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</si>
  <si>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</si>
  <si>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</si>
  <si>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</si>
  <si>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</si>
  <si>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</si>
  <si>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</si>
  <si>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</si>
  <si>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</si>
  <si>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</si>
  <si>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</si>
  <si>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</si>
  <si>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</si>
  <si>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</si>
  <si>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</si>
  <si>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</si>
  <si>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</si>
  <si>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</si>
  <si>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</si>
  <si>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</si>
  <si>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</si>
  <si>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</si>
  <si>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</si>
  <si>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</si>
  <si>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</si>
  <si>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</si>
  <si>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</si>
  <si>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</si>
  <si>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</si>
  <si>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</si>
  <si>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</si>
  <si>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</si>
  <si>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</si>
  <si>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</si>
  <si>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</si>
  <si>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</si>
  <si>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</si>
  <si>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</si>
  <si>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</si>
  <si>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</si>
  <si>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</si>
  <si>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</si>
  <si>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</si>
  <si>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</si>
  <si>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</si>
  <si>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</si>
  <si>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</si>
  <si>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</si>
  <si>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</si>
  <si>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</si>
  <si>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</si>
  <si>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</si>
  <si>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</si>
  <si>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</si>
  <si>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</si>
  <si>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</si>
  <si>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</si>
  <si>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</si>
  <si>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</si>
  <si>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</si>
  <si>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</si>
  <si>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</si>
  <si>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</si>
  <si>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</si>
  <si>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</si>
  <si>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</si>
  <si>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</si>
  <si>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</si>
  <si>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</si>
  <si>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</si>
  <si>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</si>
  <si>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</si>
  <si>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</si>
  <si>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</si>
  <si>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</si>
  <si>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</si>
  <si>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</si>
  <si>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</si>
  <si>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</si>
  <si>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</si>
  <si>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</si>
  <si>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</si>
  <si>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</si>
  <si>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</si>
  <si>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</si>
  <si>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</si>
  <si>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</si>
  <si>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</si>
  <si>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</si>
  <si>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</si>
  <si>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</si>
  <si>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</si>
  <si>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</si>
  <si>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</si>
  <si>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</si>
  <si>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</si>
  <si>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</si>
  <si>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</si>
  <si>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</si>
  <si>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</si>
  <si>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</si>
  <si>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</si>
  <si>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</si>
  <si>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</si>
  <si>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</si>
  <si>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</si>
  <si>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</si>
  <si>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</si>
  <si>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</si>
  <si>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</si>
  <si>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</si>
  <si>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</si>
  <si>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</si>
  <si>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</si>
  <si>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</si>
  <si>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</si>
  <si>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</si>
  <si>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</si>
  <si>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</si>
  <si>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</si>
  <si>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</si>
  <si>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</si>
  <si>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</si>
  <si>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</si>
  <si>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</si>
  <si>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</si>
  <si>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</si>
  <si>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</si>
  <si>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</si>
  <si>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</si>
  <si>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</si>
  <si>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</si>
  <si>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</si>
  <si>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</si>
  <si>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</si>
  <si>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</si>
  <si>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</si>
  <si>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</si>
  <si>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</si>
  <si>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</si>
  <si>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</si>
  <si>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</si>
  <si>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</si>
  <si>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</si>
  <si>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</si>
  <si>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</si>
  <si>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</si>
  <si>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</si>
  <si>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</si>
  <si>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</si>
  <si>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</si>
  <si>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</si>
  <si>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</si>
  <si>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</si>
  <si>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</si>
  <si>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</si>
  <si>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</si>
  <si>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</si>
  <si>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</si>
  <si>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</si>
  <si>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</si>
  <si>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</si>
  <si>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</si>
  <si>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</si>
  <si>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</si>
  <si>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</si>
  <si>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</si>
  <si>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</si>
  <si>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</si>
  <si>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</si>
  <si>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</si>
  <si>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</si>
  <si>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</si>
  <si>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</si>
  <si>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</si>
  <si>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</si>
  <si>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</si>
  <si>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</si>
  <si>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</si>
  <si>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</si>
  <si>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</si>
  <si>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</si>
  <si>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</si>
  <si>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</si>
  <si>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</si>
  <si>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</si>
  <si>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</si>
  <si>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</si>
  <si>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</si>
  <si>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</si>
  <si>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</si>
  <si>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</si>
  <si>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</si>
  <si>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</si>
  <si>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</si>
  <si>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</si>
  <si>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</si>
  <si>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</si>
  <si>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</si>
  <si>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</si>
  <si>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</si>
  <si>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</si>
  <si>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</si>
  <si>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</si>
  <si>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</si>
  <si>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</si>
  <si>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</si>
  <si>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</si>
  <si>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</si>
  <si>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</si>
  <si>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</si>
  <si>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</si>
  <si>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</si>
  <si>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</si>
  <si>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</si>
  <si>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</si>
  <si>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</si>
  <si>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</si>
  <si>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</si>
  <si>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</si>
  <si>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</si>
  <si>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</si>
  <si>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</si>
  <si>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</si>
  <si>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</si>
  <si>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</si>
  <si>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</si>
  <si>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</si>
  <si>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</si>
  <si>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</si>
  <si>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</si>
  <si>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</si>
  <si>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</si>
  <si>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</si>
  <si>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</si>
  <si>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</si>
  <si>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</si>
  <si>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</si>
  <si>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</si>
  <si>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</si>
  <si>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</si>
  <si>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</si>
  <si>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</si>
  <si>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</si>
  <si>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</si>
  <si>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</si>
  <si>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</si>
  <si>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</si>
  <si>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</si>
  <si>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</si>
  <si>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</si>
  <si>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</si>
  <si>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</si>
  <si>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</si>
  <si>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</si>
  <si>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</si>
  <si>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</si>
  <si>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</si>
  <si>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</si>
  <si>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</si>
  <si>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</si>
  <si>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</si>
  <si>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</si>
  <si>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</si>
  <si>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</si>
  <si>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</si>
  <si>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</si>
  <si>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</si>
  <si>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</si>
  <si>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</si>
  <si>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</si>
  <si>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</si>
  <si>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</si>
  <si>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</si>
  <si>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</si>
  <si>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</si>
  <si>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</si>
  <si>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</si>
  <si>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</si>
  <si>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</si>
  <si>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</si>
  <si>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</si>
  <si>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</si>
  <si>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</si>
  <si>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</si>
  <si>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</si>
  <si>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</si>
  <si>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</si>
  <si>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</si>
  <si>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</si>
  <si>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</si>
  <si>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</si>
  <si>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</si>
  <si>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</si>
  <si>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</si>
  <si>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</si>
  <si>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</si>
  <si>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</si>
  <si>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</si>
  <si>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</si>
  <si>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</si>
  <si>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</si>
  <si>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</si>
  <si>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</si>
  <si>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</si>
  <si>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</si>
  <si>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</si>
  <si>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</si>
  <si>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</si>
  <si>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</si>
  <si>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</si>
  <si>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</si>
  <si>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</si>
  <si>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</si>
  <si>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</si>
  <si>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</si>
  <si>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</si>
  <si>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</si>
  <si>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</si>
  <si>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</si>
  <si>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</si>
  <si>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</si>
  <si>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</si>
  <si>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</si>
  <si>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</si>
  <si>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</si>
  <si>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</si>
  <si>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</si>
  <si>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</si>
  <si>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</si>
  <si>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</si>
  <si>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</si>
  <si>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</si>
  <si>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</si>
  <si>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</si>
  <si>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</si>
  <si>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</si>
  <si>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</si>
  <si>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</si>
  <si>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</si>
  <si>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</si>
  <si>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</si>
  <si>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</si>
  <si>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</si>
  <si>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</si>
  <si>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</si>
  <si>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</si>
  <si>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</si>
  <si>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</si>
  <si>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</si>
  <si>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</si>
  <si>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</si>
  <si>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</si>
  <si>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</si>
  <si>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</si>
  <si>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</si>
  <si>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</si>
  <si>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</si>
  <si>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</si>
  <si>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</si>
  <si>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</si>
  <si>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</si>
  <si>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</si>
  <si>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</si>
  <si>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</si>
  <si>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</si>
  <si>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</si>
  <si>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</si>
  <si>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</si>
  <si>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</si>
  <si>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</si>
  <si>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</si>
  <si>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</si>
  <si>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</si>
  <si>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</si>
  <si>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</si>
  <si>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</si>
  <si>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</si>
  <si>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</si>
  <si>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</si>
  <si>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</si>
  <si>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</si>
  <si>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</si>
  <si>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</si>
  <si>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</si>
  <si>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</si>
  <si>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</si>
  <si>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</si>
  <si>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</si>
  <si>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</si>
  <si>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</si>
  <si>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</si>
  <si>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</si>
  <si>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</si>
  <si>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</si>
  <si>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</si>
  <si>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</si>
  <si>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</si>
  <si>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</si>
  <si>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</si>
  <si>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</si>
  <si>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</si>
  <si>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</si>
  <si>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</si>
  <si>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</si>
  <si>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</si>
  <si>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</si>
  <si>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</si>
  <si>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</si>
  <si>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</si>
  <si>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</si>
  <si>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</si>
  <si>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</si>
  <si>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</si>
  <si>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</si>
  <si>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</si>
  <si>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</si>
  <si>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</si>
  <si>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</si>
  <si>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</si>
  <si>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</si>
  <si>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</si>
  <si>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</si>
  <si>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</si>
  <si>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</si>
  <si>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</si>
  <si>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</si>
  <si>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</si>
  <si>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</si>
  <si>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</si>
  <si>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</si>
  <si>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</si>
  <si>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</si>
  <si>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</si>
  <si>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</si>
  <si>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</si>
  <si>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</si>
  <si>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</si>
  <si>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</si>
  <si>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</si>
  <si>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</si>
  <si>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</si>
  <si>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</si>
  <si>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</si>
  <si>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</si>
  <si>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</si>
  <si>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</si>
  <si>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</si>
  <si>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</si>
  <si>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</si>
  <si>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</si>
  <si>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</si>
  <si>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</si>
  <si>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</si>
  <si>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</si>
  <si>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</si>
  <si>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</si>
  <si>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</si>
  <si>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</si>
  <si>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</si>
  <si>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</si>
  <si>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</si>
  <si>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</si>
  <si>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</si>
  <si>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</si>
  <si>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</si>
  <si>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</si>
  <si>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</si>
  <si>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</si>
  <si>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</si>
  <si>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</si>
  <si>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</si>
  <si>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</si>
  <si>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</si>
  <si>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</si>
  <si>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</si>
  <si>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</si>
  <si>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</si>
  <si>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</si>
  <si>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</si>
  <si>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</si>
  <si>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</si>
  <si>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</si>
  <si>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</si>
  <si>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</si>
  <si>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</si>
  <si>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</si>
  <si>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</si>
  <si>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</si>
  <si>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</si>
  <si>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</si>
  <si>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</si>
  <si>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</si>
  <si>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</si>
  <si>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</si>
  <si>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</si>
  <si>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</si>
  <si>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</si>
  <si>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</si>
  <si>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</si>
  <si>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</si>
  <si>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</si>
  <si>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</si>
  <si>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</si>
  <si>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</si>
  <si>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</si>
  <si>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</si>
  <si>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</si>
  <si>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</si>
  <si>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</si>
  <si>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</si>
  <si>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</si>
  <si>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</si>
  <si>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</si>
  <si>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</si>
  <si>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</si>
  <si>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</si>
  <si>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</si>
  <si>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</si>
  <si>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</si>
  <si>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</si>
  <si>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</si>
  <si>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</si>
  <si>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</si>
  <si>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</si>
  <si>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</si>
  <si>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</si>
  <si>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</si>
  <si>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</si>
  <si>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</si>
  <si>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</si>
  <si>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</si>
  <si>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</si>
  <si>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</si>
  <si>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</si>
  <si>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</si>
  <si>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</si>
  <si>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</si>
  <si>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</si>
  <si>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</si>
  <si>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</si>
  <si>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</si>
  <si>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</si>
  <si>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</si>
  <si>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</si>
  <si>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</si>
  <si>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</si>
  <si>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</si>
  <si>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</si>
  <si>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</si>
  <si>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</si>
  <si>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</si>
  <si>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</si>
  <si>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</si>
  <si>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</si>
  <si>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</si>
  <si>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</si>
  <si>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</si>
  <si>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</si>
  <si>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</si>
  <si>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</si>
  <si>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</si>
  <si>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</si>
  <si>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</si>
  <si>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</si>
  <si>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</si>
  <si>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</si>
  <si>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</si>
  <si>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</si>
  <si>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</si>
  <si>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</si>
  <si>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</si>
  <si>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</si>
  <si>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</si>
  <si>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</si>
  <si>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</si>
  <si>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</si>
  <si>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</si>
  <si>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</si>
  <si>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</si>
  <si>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</si>
  <si>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</si>
  <si>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</si>
  <si>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</si>
  <si>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</si>
  <si>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</si>
  <si>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</si>
  <si>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</si>
  <si>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</si>
  <si>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</si>
  <si>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</si>
  <si>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</si>
  <si>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</si>
  <si>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</si>
  <si>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</si>
  <si>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</si>
  <si>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</si>
  <si>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</si>
  <si>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</si>
  <si>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</si>
  <si>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</si>
  <si>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</si>
  <si>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</si>
  <si>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</si>
  <si>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</si>
  <si>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</si>
  <si>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</si>
  <si>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</si>
  <si>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</si>
  <si>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</si>
  <si>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</si>
  <si>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</si>
  <si>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</si>
  <si>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</si>
  <si>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</si>
  <si>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</si>
  <si>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</si>
  <si>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</si>
  <si>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</si>
  <si>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</si>
  <si>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</si>
  <si>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</si>
  <si>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</si>
  <si>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</si>
  <si>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</si>
  <si>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</si>
  <si>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</si>
  <si>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</si>
  <si>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</si>
  <si>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</si>
  <si>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</si>
  <si>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</si>
  <si>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</si>
  <si>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</si>
  <si>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</si>
  <si>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</si>
  <si>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</si>
  <si>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</si>
  <si>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</si>
  <si>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</si>
  <si>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</si>
  <si>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</si>
  <si>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</si>
  <si>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</si>
  <si>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</si>
  <si>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</si>
  <si>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</si>
  <si>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</si>
  <si>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</si>
  <si>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</si>
  <si>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</si>
  <si>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</si>
  <si>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</si>
  <si>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</si>
  <si>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</si>
  <si>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</si>
  <si>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</si>
  <si>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</si>
  <si>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</si>
  <si>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</si>
  <si>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</si>
  <si>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</si>
  <si>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</si>
  <si>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</si>
  <si>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</si>
  <si>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</si>
  <si>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</si>
  <si>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</si>
  <si>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</si>
  <si>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</si>
  <si>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</si>
  <si>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</si>
  <si>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</si>
  <si>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</si>
  <si>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</si>
  <si>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</si>
  <si>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</si>
  <si>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</si>
  <si>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</si>
  <si>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</si>
  <si>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</si>
  <si>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</si>
  <si>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</si>
  <si>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</si>
  <si>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</si>
  <si>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</si>
  <si>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</si>
  <si>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</si>
  <si>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</si>
  <si>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</si>
  <si>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</si>
  <si>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</si>
  <si>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</si>
  <si>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</si>
  <si>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</si>
  <si>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</si>
  <si>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</si>
  <si>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</si>
  <si>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</si>
  <si>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</si>
  <si>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</si>
  <si>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</si>
  <si>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</si>
  <si>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</si>
  <si>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</si>
  <si>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</si>
  <si>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</si>
  <si>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</si>
  <si>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</si>
  <si>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</si>
  <si>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</si>
  <si>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</si>
  <si>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</si>
  <si>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</si>
  <si>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</si>
  <si>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</si>
  <si>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</si>
  <si>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</si>
  <si>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</si>
  <si>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</si>
  <si>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</si>
  <si>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</si>
  <si>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</si>
  <si>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</si>
  <si>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</si>
  <si>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</si>
  <si>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</si>
  <si>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</si>
  <si>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</si>
  <si>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</si>
  <si>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</si>
  <si>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</si>
  <si>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</si>
  <si>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</si>
  <si>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</si>
  <si>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</si>
  <si>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</si>
  <si>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</si>
  <si>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</si>
  <si>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</si>
  <si>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</si>
  <si>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</si>
  <si>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</si>
  <si>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</si>
  <si>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</si>
  <si>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</si>
  <si>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</si>
  <si>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</si>
  <si>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</si>
  <si>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</si>
  <si>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</si>
  <si>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</si>
  <si>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</si>
  <si>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</si>
  <si>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</si>
  <si>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</si>
  <si>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</si>
  <si>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</si>
  <si>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</si>
  <si>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</si>
  <si>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</si>
  <si>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</si>
  <si>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</si>
  <si>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</si>
  <si>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</si>
  <si>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</si>
  <si>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</si>
  <si>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</si>
  <si>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</si>
  <si>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</si>
  <si>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</si>
  <si>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</si>
  <si>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</si>
  <si>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</si>
  <si>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</si>
  <si>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</si>
  <si>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</si>
  <si>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</si>
  <si>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</si>
  <si>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</si>
  <si>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</si>
  <si>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</si>
  <si>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</si>
  <si>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</si>
  <si>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</si>
  <si>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</si>
  <si>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</si>
  <si>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</si>
  <si>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</si>
  <si>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</si>
  <si>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</si>
  <si>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</si>
  <si>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</si>
  <si>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</si>
  <si>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</si>
  <si>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</si>
  <si>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</si>
  <si>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</si>
  <si>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</si>
  <si>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</si>
  <si>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</si>
  <si>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</si>
  <si>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</si>
  <si>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</si>
  <si>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</si>
  <si>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</si>
  <si>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</si>
  <si>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</si>
  <si>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</si>
  <si>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</si>
  <si>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</si>
  <si>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</si>
  <si>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</si>
  <si>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</si>
  <si>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</si>
  <si>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</si>
  <si>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</si>
  <si>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</si>
  <si>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</si>
  <si>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</si>
  <si>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</si>
  <si>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</si>
  <si>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</si>
  <si>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</si>
  <si>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</si>
  <si>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</si>
  <si>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</si>
  <si>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</si>
  <si>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</si>
  <si>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</si>
  <si>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</si>
  <si>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</si>
  <si>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</si>
  <si>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</si>
  <si>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</si>
  <si>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</si>
  <si>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</si>
  <si>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</si>
  <si>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</si>
  <si>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</si>
  <si>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</si>
  <si>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</si>
  <si>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</si>
  <si>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</si>
  <si>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</si>
  <si>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</si>
  <si>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</si>
  <si>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</si>
  <si>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</si>
  <si>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</si>
  <si>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</si>
  <si>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</si>
  <si>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</si>
  <si>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</si>
  <si>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</si>
  <si>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</si>
  <si>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</si>
  <si>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</si>
  <si>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</si>
  <si>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</si>
  <si>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</si>
  <si>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</si>
  <si>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</si>
  <si>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</si>
  <si>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</si>
  <si>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</si>
  <si>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</si>
  <si>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</si>
  <si>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</si>
  <si>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</si>
  <si>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</si>
  <si>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</si>
  <si>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</si>
  <si>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</si>
  <si>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</si>
  <si>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</si>
  <si>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</si>
  <si>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</si>
  <si>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</si>
  <si>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</si>
  <si>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</si>
  <si>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</si>
  <si>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</si>
  <si>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</si>
  <si>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</si>
  <si>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</si>
  <si>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</si>
  <si>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</si>
  <si>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</si>
  <si>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</si>
  <si>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</si>
  <si>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</si>
  <si>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</si>
  <si>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</si>
  <si>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</si>
  <si>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</si>
  <si>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</si>
  <si>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</si>
  <si>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</si>
  <si>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</si>
  <si>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</si>
  <si>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</si>
  <si>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</si>
  <si>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</si>
  <si>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</si>
  <si>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</si>
  <si>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</si>
  <si>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</si>
  <si>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</si>
  <si>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</si>
  <si>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</si>
  <si>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</si>
  <si>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</si>
  <si>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</si>
  <si>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</si>
  <si>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</si>
  <si>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</si>
  <si>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</si>
  <si>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</si>
  <si>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</si>
  <si>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</si>
  <si>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</si>
  <si>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</si>
  <si>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</si>
  <si>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</si>
  <si>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</si>
  <si>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</si>
  <si>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</si>
  <si>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</si>
  <si>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</si>
  <si>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</si>
  <si>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</si>
  <si>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</si>
  <si>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</si>
  <si>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</si>
  <si>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</si>
  <si>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</si>
  <si>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</si>
  <si>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</si>
  <si>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</si>
  <si>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</si>
  <si>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</si>
  <si>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</si>
  <si>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</si>
  <si>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</si>
  <si>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</si>
  <si>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</si>
  <si>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</si>
  <si>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</si>
  <si>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</si>
  <si>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</si>
  <si>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</si>
  <si>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</si>
  <si>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</si>
  <si>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</si>
  <si>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</si>
  <si>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</si>
  <si>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</si>
  <si>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</si>
  <si>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</si>
  <si>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</si>
  <si>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</si>
  <si>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</si>
  <si>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</si>
  <si>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</si>
  <si>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</si>
  <si>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</si>
  <si>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</si>
  <si>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</si>
  <si>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</si>
  <si>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</si>
  <si>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</si>
  <si>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</si>
  <si>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</si>
  <si>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</si>
  <si>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</si>
  <si>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</si>
  <si>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</si>
  <si>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</si>
  <si>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</si>
  <si>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</si>
  <si>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</si>
  <si>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</si>
  <si>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</si>
  <si>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</si>
  <si>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</si>
  <si>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</si>
  <si>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</si>
  <si>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</si>
  <si>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</si>
  <si>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</si>
  <si>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</si>
  <si>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</si>
  <si>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</si>
  <si>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</si>
  <si>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</si>
  <si>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</si>
  <si>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</si>
  <si>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</si>
  <si>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</si>
  <si>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</si>
  <si>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</si>
  <si>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</si>
  <si>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</si>
  <si>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</si>
  <si>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</si>
  <si>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</si>
  <si>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</si>
  <si>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</si>
  <si>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</si>
  <si>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</si>
  <si>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</si>
  <si>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</si>
  <si>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</si>
  <si>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</si>
  <si>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</si>
  <si>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</si>
  <si>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</si>
  <si>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</si>
  <si>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</si>
  <si>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</si>
  <si>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</si>
  <si>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</si>
  <si>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</si>
  <si>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</si>
  <si>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</si>
  <si>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</si>
  <si>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</si>
  <si>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</si>
  <si>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</si>
  <si>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</si>
  <si>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</si>
  <si>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</si>
  <si>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</si>
  <si>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</si>
  <si>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</si>
  <si>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</si>
  <si>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</si>
  <si>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</si>
  <si>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</si>
  <si>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</si>
  <si>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</si>
  <si>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</si>
  <si>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</si>
  <si>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</si>
  <si>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</si>
  <si>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</si>
  <si>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</si>
  <si>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</si>
  <si>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</si>
  <si>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</si>
  <si>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</si>
  <si>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</si>
  <si>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</si>
  <si>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</si>
  <si>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</si>
  <si>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</si>
  <si>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</si>
  <si>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</si>
  <si>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</si>
  <si>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</si>
  <si>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</si>
  <si>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</si>
  <si>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</si>
  <si>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</si>
  <si>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</si>
  <si>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</si>
  <si>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</si>
  <si>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</si>
  <si>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</si>
  <si>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</si>
  <si>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</si>
  <si>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</si>
  <si>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</si>
  <si>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</si>
  <si>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</si>
  <si>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</si>
  <si>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</si>
  <si>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</si>
  <si>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</si>
  <si>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</si>
  <si>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</si>
  <si>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</si>
  <si>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</si>
  <si>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</si>
  <si>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</si>
  <si>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</si>
  <si>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</si>
  <si>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</si>
  <si>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</si>
  <si>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</si>
  <si>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</si>
  <si>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</si>
  <si>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</si>
  <si>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</si>
  <si>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</si>
  <si>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</si>
  <si>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</si>
  <si>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</si>
  <si>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</si>
  <si>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</si>
  <si>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</si>
  <si>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</si>
  <si>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</si>
  <si>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</si>
  <si>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</si>
  <si>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</si>
  <si>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</si>
  <si>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</si>
  <si>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</si>
  <si>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</si>
  <si>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</si>
  <si>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</si>
  <si>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</si>
  <si>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</si>
  <si>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</si>
  <si>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</si>
  <si>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</si>
  <si>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</si>
  <si>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</si>
  <si>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</si>
  <si>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</si>
  <si>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</si>
  <si>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</si>
  <si>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</si>
  <si>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</si>
  <si>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</si>
  <si>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</si>
  <si>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</si>
  <si>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</si>
  <si>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</si>
  <si>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</si>
  <si>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</si>
  <si>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</si>
  <si>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</si>
  <si>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</si>
  <si>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</si>
  <si>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</si>
  <si>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</si>
  <si>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</si>
  <si>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</si>
  <si>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</si>
  <si>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</si>
  <si>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</si>
  <si>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</si>
  <si>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</si>
  <si>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</si>
  <si>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</si>
  <si>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</si>
  <si>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</si>
  <si>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</si>
  <si>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</si>
  <si>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</si>
  <si>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</si>
  <si>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</si>
  <si>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</si>
  <si>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</si>
  <si>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</si>
  <si>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</si>
  <si>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</si>
  <si>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</si>
  <si>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</si>
  <si>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</si>
  <si>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</si>
  <si>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</si>
  <si>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</si>
  <si>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</si>
  <si>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</si>
  <si>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</si>
  <si>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</si>
  <si>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</si>
  <si>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</si>
  <si>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</si>
  <si>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</si>
  <si>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</si>
  <si>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</si>
  <si>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</si>
  <si>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</si>
  <si>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</si>
  <si>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</si>
  <si>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</si>
  <si>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</si>
  <si>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</si>
  <si>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</si>
  <si>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</si>
  <si>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</si>
  <si>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</si>
  <si>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</si>
  <si>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</si>
  <si>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</si>
  <si>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</si>
  <si>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</si>
  <si>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</si>
  <si>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</si>
  <si>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</si>
  <si>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</si>
  <si>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</si>
  <si>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</si>
  <si>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</si>
  <si>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</si>
  <si>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</si>
  <si>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</si>
  <si>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</si>
  <si>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</si>
  <si>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</si>
  <si>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</si>
  <si>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</si>
  <si>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</si>
  <si>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</si>
  <si>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</si>
  <si>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</si>
  <si>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</si>
  <si>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</si>
  <si>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</si>
  <si>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</si>
  <si>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</si>
  <si>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</si>
  <si>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</si>
  <si>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</si>
  <si>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</si>
  <si>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</si>
  <si>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</si>
  <si>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</si>
  <si>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</si>
  <si>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</si>
  <si>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</si>
  <si>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</si>
  <si>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</si>
  <si>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</si>
  <si>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</si>
  <si>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</si>
  <si>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</si>
  <si>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</si>
  <si>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</si>
  <si>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</si>
  <si>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</si>
  <si>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</si>
  <si>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</si>
  <si>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</si>
  <si>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</si>
  <si>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</si>
  <si>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</si>
  <si>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</si>
  <si>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</si>
  <si>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</si>
  <si>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</si>
  <si>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</si>
  <si>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</si>
  <si>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</si>
  <si>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</si>
  <si>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</si>
  <si>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</si>
  <si>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</si>
  <si>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</si>
  <si>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</si>
  <si>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</si>
  <si>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</si>
  <si>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</si>
  <si>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</si>
  <si>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</si>
  <si>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</si>
  <si>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</si>
  <si>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</si>
  <si>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</si>
  <si>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</si>
  <si>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</si>
  <si>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</si>
  <si>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</si>
  <si>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</si>
  <si>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</si>
  <si>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</si>
  <si>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</si>
  <si>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</si>
  <si>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</si>
  <si>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</si>
  <si>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</si>
  <si>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</si>
  <si>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</si>
  <si>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</si>
  <si>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</si>
  <si>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</si>
  <si>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</si>
  <si>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</si>
  <si>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</si>
  <si>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</si>
  <si>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</si>
  <si>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</si>
  <si>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</si>
  <si>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</si>
  <si>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</si>
  <si>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</si>
  <si>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</si>
  <si>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</si>
  <si>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</si>
  <si>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</si>
  <si>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</si>
  <si>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</si>
  <si>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</si>
  <si>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</si>
  <si>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</si>
  <si>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</si>
  <si>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</si>
  <si>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</si>
  <si>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</si>
  <si>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</si>
  <si>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</si>
  <si>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</si>
  <si>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</si>
  <si>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</si>
  <si>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</si>
  <si>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</si>
  <si>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</si>
  <si>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</si>
  <si>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</si>
  <si>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</si>
  <si>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</si>
  <si>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</si>
  <si>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</si>
  <si>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</si>
  <si>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</si>
  <si>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</si>
  <si>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</si>
  <si>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</si>
  <si>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</si>
  <si>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</si>
  <si>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</si>
  <si>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</si>
  <si>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</si>
  <si>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</si>
  <si>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</si>
  <si>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</si>
  <si>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</si>
  <si>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</si>
  <si>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</si>
  <si>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</si>
  <si>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</si>
  <si>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</si>
  <si>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</si>
  <si>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</si>
  <si>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</si>
  <si>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</si>
  <si>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</si>
  <si>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</si>
  <si>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</si>
  <si>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</si>
  <si>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</si>
  <si>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</si>
  <si>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</si>
  <si>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</si>
  <si>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</si>
  <si>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</si>
  <si>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</si>
  <si>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</si>
  <si>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</si>
  <si>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</si>
  <si>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</si>
  <si>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</si>
  <si>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</si>
  <si>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</si>
  <si>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</si>
  <si>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</si>
  <si>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</si>
  <si>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</si>
  <si>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</si>
  <si>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</si>
  <si>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</si>
  <si>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</si>
  <si>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</si>
  <si>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</si>
  <si>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</si>
  <si>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</si>
  <si>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</si>
  <si>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</si>
  <si>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</si>
  <si>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</si>
  <si>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</si>
  <si>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</si>
  <si>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</si>
  <si>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</si>
  <si>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</si>
  <si>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</si>
  <si>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</si>
  <si>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</si>
  <si>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</si>
  <si>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</si>
  <si>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</si>
  <si>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</si>
  <si>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</si>
  <si>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</si>
  <si>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</si>
  <si>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</si>
  <si>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</si>
  <si>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</si>
  <si>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</si>
  <si>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</si>
  <si>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</si>
  <si>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</si>
  <si>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</si>
  <si>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</si>
  <si>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</si>
  <si>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</si>
  <si>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</si>
  <si>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</si>
  <si>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</si>
  <si>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</si>
  <si>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</si>
  <si>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</si>
  <si>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</si>
  <si>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</si>
  <si>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</si>
  <si>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</si>
  <si>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</si>
  <si>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</si>
  <si>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</si>
  <si>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</si>
  <si>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</si>
  <si>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</si>
  <si>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</si>
  <si>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</si>
  <si>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</si>
  <si>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</si>
  <si>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</si>
  <si>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</si>
  <si>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</si>
  <si>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</si>
  <si>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</si>
  <si>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</si>
  <si>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</si>
  <si>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</si>
  <si>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</si>
  <si>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</si>
  <si>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</si>
  <si>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</si>
  <si>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</si>
  <si>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</si>
  <si>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</si>
  <si>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</si>
  <si>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</si>
  <si>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</si>
  <si>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</si>
  <si>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</si>
  <si>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</si>
  <si>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</si>
  <si>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</si>
  <si>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</si>
  <si>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</si>
  <si>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</si>
  <si>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</si>
  <si>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</si>
  <si>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</si>
  <si>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</si>
  <si>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</si>
  <si>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</si>
  <si>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</si>
  <si>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</si>
  <si>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</si>
  <si>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</si>
  <si>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</si>
  <si>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</si>
  <si>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</si>
  <si>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</si>
  <si>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</si>
  <si>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</si>
  <si>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</si>
  <si>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</si>
  <si>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</si>
  <si>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</si>
  <si>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</si>
  <si>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</si>
  <si>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</si>
  <si>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</si>
  <si>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</si>
  <si>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</si>
  <si>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</si>
  <si>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</si>
  <si>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</si>
  <si>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</si>
  <si>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</si>
  <si>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</si>
  <si>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</si>
  <si>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</si>
  <si>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</si>
  <si>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</si>
  <si>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</si>
  <si>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</si>
  <si>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</si>
  <si>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</si>
  <si>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</si>
  <si>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</si>
  <si>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</si>
  <si>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</si>
  <si>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</si>
  <si>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</si>
  <si>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</si>
  <si>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</si>
  <si>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</si>
  <si>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</si>
  <si>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</si>
  <si>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</si>
  <si>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</si>
  <si>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</si>
  <si>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</si>
  <si>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</si>
  <si>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</si>
  <si>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</si>
  <si>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</si>
  <si>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</si>
  <si>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</si>
  <si>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</si>
  <si>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</si>
  <si>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</si>
  <si>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</si>
  <si>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</si>
  <si>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</si>
  <si>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</si>
  <si>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</si>
  <si>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</si>
  <si>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</si>
  <si>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</si>
  <si>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</si>
  <si>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</si>
  <si>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</si>
  <si>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</si>
  <si>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</si>
  <si>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</si>
  <si>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</si>
  <si>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</si>
  <si>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</si>
  <si>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</si>
  <si>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</si>
  <si>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</si>
  <si>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</si>
  <si>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</si>
  <si>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</si>
  <si>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</si>
  <si>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</si>
  <si>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</si>
  <si>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</si>
  <si>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</si>
  <si>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</si>
  <si>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</si>
  <si>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</si>
  <si>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</si>
  <si>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</si>
  <si>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</si>
  <si>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</si>
  <si>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</si>
  <si>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</si>
  <si>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</si>
  <si>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</si>
  <si>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</si>
  <si>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</si>
  <si>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</si>
  <si>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</si>
  <si>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</si>
  <si>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</si>
  <si>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</si>
  <si>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</si>
  <si>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</si>
  <si>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</si>
  <si>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</si>
  <si>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</si>
  <si>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</si>
  <si>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</si>
  <si>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</si>
  <si>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</si>
  <si>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</si>
  <si>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</si>
  <si>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</si>
  <si>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</si>
  <si>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</si>
  <si>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</si>
  <si>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</si>
  <si>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</si>
  <si>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</si>
  <si>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</si>
  <si>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</si>
  <si>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</si>
  <si>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</si>
  <si>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</si>
  <si>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</si>
  <si>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</si>
  <si>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</si>
  <si>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</si>
  <si>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</si>
  <si>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</si>
  <si>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</si>
  <si>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</si>
  <si>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</si>
  <si>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</si>
  <si>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</si>
  <si>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</si>
  <si>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</si>
  <si>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</si>
  <si>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</si>
  <si>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</si>
  <si>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</si>
  <si>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</si>
  <si>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</si>
  <si>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</si>
  <si>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</si>
  <si>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</si>
  <si>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</si>
  <si>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</si>
  <si>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</si>
  <si>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</si>
  <si>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</si>
  <si>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</si>
  <si>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</si>
  <si>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</si>
  <si>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</si>
  <si>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</si>
  <si>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</si>
  <si>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</si>
  <si>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</si>
  <si>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</si>
  <si>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</si>
  <si>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</si>
  <si>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</si>
  <si>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</si>
  <si>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</si>
  <si>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</si>
  <si>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</si>
  <si>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</si>
  <si>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</si>
  <si>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</si>
  <si>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</si>
  <si>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</si>
  <si>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</si>
  <si>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</si>
  <si>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</si>
  <si>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</si>
  <si>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</si>
  <si>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</si>
  <si>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</si>
  <si>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</si>
  <si>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</si>
  <si>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</si>
  <si>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</si>
  <si>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</si>
  <si>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</si>
  <si>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</si>
  <si>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</si>
  <si>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</si>
  <si>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</si>
  <si>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</si>
  <si>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</si>
  <si>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</si>
  <si>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</si>
  <si>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</si>
  <si>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</si>
  <si>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</si>
  <si>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</si>
  <si>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</si>
  <si>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</si>
  <si>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</si>
  <si>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</si>
  <si>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</si>
  <si>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</si>
  <si>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</si>
  <si>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</si>
  <si>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</si>
  <si>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</si>
  <si>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</si>
  <si>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</si>
  <si>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</si>
  <si>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</si>
  <si>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</si>
  <si>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</si>
  <si>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</si>
  <si>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</si>
  <si>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</si>
  <si>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</si>
  <si>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</si>
  <si>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</si>
  <si>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</si>
  <si>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</si>
  <si>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</si>
  <si>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</si>
  <si>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</si>
  <si>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</si>
  <si>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</si>
  <si>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</si>
  <si>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</si>
  <si>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</si>
  <si>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</si>
  <si>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</si>
  <si>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</si>
  <si>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</si>
  <si>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</si>
  <si>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</si>
  <si>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</si>
  <si>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</si>
  <si>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</si>
  <si>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</si>
  <si>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</si>
  <si>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</si>
  <si>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</si>
  <si>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</si>
  <si>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</si>
  <si>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</si>
  <si>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</si>
  <si>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</si>
  <si>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</si>
  <si>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</si>
  <si>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</si>
  <si>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</si>
  <si>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</si>
  <si>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</si>
  <si>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</si>
  <si>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</si>
  <si>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</si>
  <si>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</si>
  <si>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</si>
  <si>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</si>
  <si>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</si>
  <si>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</si>
  <si>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</si>
  <si>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</si>
  <si>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</si>
  <si>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</si>
  <si>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</si>
  <si>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</si>
  <si>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</si>
  <si>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</si>
  <si>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</si>
  <si>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</si>
  <si>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</si>
  <si>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</si>
  <si>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</si>
  <si>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</si>
  <si>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</si>
  <si>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</si>
  <si>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</si>
  <si>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</si>
  <si>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</si>
  <si>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</si>
  <si>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</si>
  <si>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</si>
  <si>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</si>
  <si>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</si>
  <si>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</si>
  <si>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</si>
  <si>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</si>
  <si>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</si>
  <si>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</si>
  <si>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</si>
  <si>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</si>
  <si>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</si>
  <si>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</si>
  <si>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</si>
  <si>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</si>
  <si>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</si>
  <si>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</si>
  <si>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</si>
  <si>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</si>
  <si>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</si>
  <si>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</si>
  <si>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</si>
  <si>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</si>
  <si>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</si>
  <si>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</si>
  <si>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</si>
  <si>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</si>
  <si>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</si>
  <si>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</si>
  <si>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</si>
  <si>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</si>
  <si>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</si>
  <si>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</si>
  <si>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</si>
  <si>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</si>
  <si>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</si>
  <si>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</si>
  <si>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</si>
  <si>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</si>
  <si>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</si>
  <si>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</si>
  <si>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</si>
  <si>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</si>
  <si>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</si>
  <si>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</si>
  <si>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</si>
  <si>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</si>
  <si>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</si>
  <si>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</si>
  <si>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</si>
  <si>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</si>
  <si>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</si>
  <si>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</si>
  <si>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</si>
  <si>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</si>
  <si>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</si>
  <si>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</si>
  <si>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</si>
  <si>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</si>
  <si>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</si>
  <si>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</si>
  <si>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</si>
  <si>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</si>
  <si>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</si>
  <si>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</si>
  <si>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</si>
  <si>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</si>
  <si>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</si>
  <si>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</si>
  <si>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</si>
  <si>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</si>
  <si>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</si>
  <si>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</si>
  <si>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</si>
  <si>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</si>
  <si>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</si>
  <si>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</si>
  <si>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</si>
  <si>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</si>
  <si>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</si>
  <si>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</si>
  <si>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</si>
  <si>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</si>
  <si>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</si>
  <si>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</si>
  <si>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</si>
  <si>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</si>
  <si>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</si>
  <si>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</si>
  <si>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</si>
  <si>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</si>
  <si>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</si>
  <si>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</si>
  <si>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</si>
  <si>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</si>
  <si>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</si>
  <si>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</si>
  <si>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</si>
  <si>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</si>
  <si>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</si>
  <si>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</si>
  <si>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</si>
  <si>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</si>
  <si>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</si>
  <si>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</si>
  <si>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</si>
  <si>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</si>
  <si>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</si>
  <si>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</si>
  <si>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</si>
  <si>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</si>
  <si>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</si>
  <si>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</si>
  <si>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</si>
  <si>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</si>
  <si>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</si>
  <si>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</si>
  <si>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</si>
  <si>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</si>
  <si>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</si>
  <si>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</si>
  <si>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</si>
  <si>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</si>
  <si>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</si>
  <si>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</si>
  <si>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</si>
  <si>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</si>
  <si>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</si>
  <si>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</si>
  <si>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</si>
  <si>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</si>
  <si>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</si>
  <si>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</si>
  <si>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</si>
  <si>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</si>
  <si>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</si>
  <si>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</si>
  <si>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</si>
  <si>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</si>
  <si>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</si>
  <si>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</si>
  <si>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</si>
  <si>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</si>
  <si>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</si>
  <si>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</si>
  <si>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</si>
  <si>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</si>
  <si>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</si>
  <si>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</si>
  <si>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</si>
  <si>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</si>
  <si>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</si>
  <si>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</si>
  <si>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</si>
  <si>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</si>
  <si>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</si>
  <si>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</si>
  <si>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</si>
  <si>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</si>
  <si>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</si>
  <si>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</si>
  <si>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</si>
  <si>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</si>
  <si>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</si>
  <si>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</si>
  <si>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</si>
  <si>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</si>
  <si>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</si>
  <si>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</si>
  <si>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</si>
  <si>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</si>
  <si>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</si>
  <si>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</si>
  <si>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</si>
  <si>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</si>
  <si>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</si>
  <si>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</si>
  <si>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</si>
  <si>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</si>
  <si>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</si>
  <si>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</si>
  <si>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</si>
  <si>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</si>
  <si>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</si>
  <si>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</si>
  <si>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</si>
  <si>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</si>
  <si>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</si>
  <si>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</si>
  <si>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</si>
  <si>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</si>
  <si>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</si>
  <si>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</si>
  <si>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</si>
  <si>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</si>
  <si>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</si>
  <si>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</si>
  <si>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</si>
  <si>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</si>
  <si>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</si>
  <si>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</si>
  <si>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</si>
  <si>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</si>
  <si>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</si>
  <si>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</si>
  <si>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</si>
  <si>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</si>
  <si>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</si>
  <si>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</si>
  <si>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</si>
  <si>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</si>
  <si>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</si>
  <si>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</si>
  <si>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</si>
  <si>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</si>
  <si>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</si>
  <si>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</si>
  <si>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</si>
  <si>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</si>
  <si>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</si>
  <si>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</si>
  <si>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</si>
  <si>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</si>
  <si>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</si>
  <si>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</si>
  <si>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</si>
  <si>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</si>
  <si>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</si>
  <si>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</si>
  <si>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</si>
  <si>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</si>
  <si>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</si>
  <si>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</si>
  <si>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</si>
  <si>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</si>
  <si>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</si>
  <si>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</si>
  <si>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</si>
  <si>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</si>
  <si>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</si>
  <si>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</si>
  <si>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</si>
  <si>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</si>
  <si>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</si>
  <si>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</si>
  <si>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</si>
  <si>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</si>
  <si>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</si>
  <si>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</si>
  <si>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</si>
  <si>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</si>
  <si>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</si>
  <si>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</si>
  <si>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</si>
  <si>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</si>
  <si>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</si>
  <si>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</si>
  <si>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</si>
  <si>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</si>
  <si>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</si>
  <si>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</si>
  <si>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</si>
  <si>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</si>
  <si>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</si>
  <si>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</si>
  <si>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</si>
  <si>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</si>
  <si>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</si>
  <si>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</si>
  <si>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</si>
  <si>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</si>
  <si>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</si>
  <si>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</si>
  <si>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</si>
  <si>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</si>
  <si>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</si>
  <si>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</si>
  <si>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</si>
  <si>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</si>
  <si>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</si>
  <si>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</si>
  <si>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</si>
  <si>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</si>
  <si>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</si>
  <si>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</si>
  <si>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</si>
  <si>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</si>
  <si>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</si>
  <si>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</si>
  <si>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</si>
  <si>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</si>
  <si>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</si>
  <si>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</si>
  <si>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</si>
  <si>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</si>
  <si>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</si>
  <si>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</si>
  <si>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</si>
  <si>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</si>
  <si>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</si>
  <si>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</si>
  <si>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</si>
  <si>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</si>
  <si>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</si>
  <si>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</si>
  <si>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</si>
  <si>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</si>
  <si>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</si>
  <si>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</si>
  <si>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</si>
  <si>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</si>
  <si>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</si>
  <si>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</si>
  <si>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</si>
  <si>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</si>
  <si>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</si>
  <si>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</si>
  <si>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</si>
  <si>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</si>
  <si>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</si>
  <si>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</si>
  <si>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</si>
  <si>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</si>
  <si>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</si>
  <si>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</si>
  <si>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</si>
  <si>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</si>
  <si>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</si>
  <si>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</si>
  <si>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</si>
  <si>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</si>
  <si>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</si>
  <si>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</si>
  <si>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</si>
  <si>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</si>
  <si>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</si>
  <si>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</si>
  <si>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</si>
  <si>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</si>
  <si>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</si>
  <si>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</si>
  <si>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</si>
  <si>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</si>
  <si>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</si>
  <si>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</si>
  <si>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</si>
  <si>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</si>
  <si>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</si>
  <si>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</si>
  <si>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</si>
  <si>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</si>
  <si>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</si>
  <si>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</si>
  <si>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</si>
  <si>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</si>
  <si>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</si>
  <si>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</si>
  <si>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</si>
  <si>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</si>
  <si>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</si>
  <si>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</si>
  <si>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</si>
  <si>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</si>
  <si>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</si>
  <si>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</si>
  <si>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</si>
  <si>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</si>
  <si>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</si>
  <si>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</si>
  <si>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</si>
  <si>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</si>
  <si>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</si>
  <si>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</si>
  <si>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</si>
  <si>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</si>
  <si>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</si>
  <si>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</si>
  <si>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</si>
  <si>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</si>
  <si>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</si>
  <si>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</si>
  <si>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</si>
  <si>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</si>
  <si>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</si>
  <si>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</si>
  <si>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</si>
  <si>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</si>
  <si>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</si>
  <si>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</si>
  <si>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</si>
  <si>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</si>
  <si>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</si>
  <si>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</si>
  <si>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</si>
  <si>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</si>
  <si>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</si>
  <si>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</si>
  <si>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</si>
  <si>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</si>
  <si>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</si>
  <si>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</si>
  <si>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</si>
  <si>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</si>
  <si>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</si>
  <si>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</si>
  <si>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</si>
  <si>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</si>
  <si>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</si>
  <si>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</si>
  <si>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</si>
  <si>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</si>
  <si>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</si>
  <si>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</si>
  <si>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</si>
  <si>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</si>
  <si>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</si>
  <si>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</si>
  <si>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</si>
  <si>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</si>
  <si>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</si>
  <si>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</si>
  <si>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</si>
  <si>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</si>
  <si>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</si>
  <si>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</si>
  <si>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</si>
  <si>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</si>
  <si>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</si>
  <si>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</si>
  <si>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</si>
  <si>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</si>
  <si>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</si>
  <si>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</si>
  <si>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</si>
  <si>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</si>
  <si>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</si>
  <si>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</si>
  <si>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</si>
  <si>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</si>
  <si>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</si>
  <si>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</si>
  <si>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</si>
  <si>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</si>
  <si>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</si>
  <si>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</si>
  <si>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</si>
  <si>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</si>
  <si>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</si>
  <si>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</si>
  <si>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</si>
  <si>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</si>
  <si>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</si>
  <si>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</si>
  <si>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</si>
  <si>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</si>
  <si>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</si>
  <si>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</si>
  <si>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</si>
  <si>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</si>
  <si>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</si>
  <si>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</si>
  <si>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</si>
  <si>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</si>
  <si>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</si>
  <si>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</si>
  <si>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</si>
  <si>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</si>
  <si>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</si>
  <si>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</si>
  <si>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</si>
  <si>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</si>
  <si>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</si>
  <si>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</si>
  <si>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</si>
  <si>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</si>
  <si>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</si>
  <si>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</si>
  <si>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</si>
  <si>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</si>
  <si>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</si>
  <si>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</si>
  <si>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</si>
  <si>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</si>
  <si>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</si>
  <si>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</si>
  <si>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</si>
  <si>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</si>
  <si>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</si>
  <si>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</si>
  <si>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</si>
  <si>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</si>
  <si>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</si>
  <si>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</si>
  <si>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</si>
  <si>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</si>
  <si>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</si>
  <si>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</si>
  <si>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</si>
  <si>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</si>
  <si>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</si>
  <si>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</si>
  <si>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</si>
  <si>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</si>
  <si>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</si>
  <si>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</si>
  <si>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</si>
  <si>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</si>
  <si>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</si>
  <si>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</si>
  <si>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</si>
  <si>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</si>
  <si>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</si>
  <si>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</si>
  <si>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</si>
  <si>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</si>
  <si>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</si>
  <si>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</si>
  <si>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</si>
  <si>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</si>
  <si>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</si>
  <si>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</si>
  <si>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</si>
  <si>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</si>
  <si>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</si>
  <si>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</si>
  <si>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</si>
  <si>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</si>
  <si>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</si>
  <si>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</si>
  <si>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</si>
  <si>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</si>
  <si>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</si>
  <si>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</si>
  <si>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</si>
  <si>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</si>
  <si>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</si>
  <si>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</si>
  <si>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</si>
  <si>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</si>
  <si>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</si>
  <si>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</si>
  <si>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</si>
  <si>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</si>
  <si>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</si>
  <si>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</si>
  <si>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</si>
  <si>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</si>
  <si>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</si>
  <si>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</si>
  <si>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</si>
  <si>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</si>
  <si>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</si>
  <si>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</si>
  <si>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</si>
  <si>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</si>
  <si>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</si>
  <si>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</si>
  <si>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</si>
  <si>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</si>
  <si>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</si>
  <si>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</si>
  <si>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</si>
  <si>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</si>
  <si>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</si>
  <si>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</si>
  <si>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</si>
  <si>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</si>
  <si>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</si>
  <si>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</si>
  <si>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</si>
  <si>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</si>
  <si>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</si>
  <si>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</si>
  <si>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</si>
  <si>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</si>
  <si>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</si>
  <si>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</si>
  <si>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</si>
  <si>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</si>
  <si>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</si>
  <si>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</si>
  <si>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</si>
  <si>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</si>
  <si>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</si>
  <si>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</si>
  <si>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</si>
  <si>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</si>
  <si>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</si>
  <si>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</si>
  <si>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</si>
  <si>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</si>
  <si>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</si>
  <si>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</si>
  <si>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</si>
  <si>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</si>
  <si>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</si>
  <si>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</si>
  <si>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</si>
  <si>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</si>
  <si>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</si>
  <si>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</si>
  <si>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</si>
  <si>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</si>
  <si>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</si>
  <si>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</si>
  <si>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</si>
  <si>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</si>
  <si>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</si>
  <si>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</si>
  <si>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</si>
  <si>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</si>
  <si>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</si>
  <si>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</si>
  <si>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</si>
  <si>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</si>
  <si>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</si>
  <si>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</si>
  <si>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</si>
  <si>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</si>
  <si>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</si>
  <si>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</si>
  <si>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</si>
  <si>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</si>
  <si>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</si>
  <si>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</si>
  <si>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</si>
  <si>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</si>
  <si>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</si>
  <si>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</si>
  <si>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</si>
  <si>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</si>
  <si>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</si>
  <si>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</si>
  <si>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</si>
  <si>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</si>
  <si>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</si>
  <si>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</si>
  <si>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</si>
  <si>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</si>
  <si>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</si>
  <si>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</si>
  <si>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</si>
  <si>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</si>
  <si>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</si>
  <si>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</si>
  <si>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</si>
  <si>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</si>
  <si>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</si>
  <si>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</si>
  <si>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</si>
  <si>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</si>
  <si>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</si>
  <si>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</si>
  <si>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</si>
  <si>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</si>
  <si>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</si>
  <si>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</si>
  <si>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</si>
  <si>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</si>
  <si>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</si>
  <si>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</si>
  <si>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</si>
  <si>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</si>
  <si>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</si>
  <si>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</si>
  <si>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</si>
  <si>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</si>
  <si>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</si>
  <si>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</si>
  <si>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</si>
  <si>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</si>
  <si>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</si>
  <si>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</si>
  <si>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</si>
  <si>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</si>
  <si>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</si>
  <si>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</si>
  <si>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</si>
  <si>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</si>
  <si>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</si>
  <si>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</si>
  <si>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</si>
  <si>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</si>
  <si>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</si>
  <si>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</si>
  <si>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</si>
  <si>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</si>
  <si>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</si>
  <si>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</si>
  <si>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</si>
  <si>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</si>
  <si>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</si>
  <si>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</si>
  <si>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</si>
  <si>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</si>
  <si>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</si>
  <si>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</si>
  <si>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</si>
  <si>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</si>
  <si>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</si>
  <si>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</si>
  <si>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</si>
  <si>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</si>
  <si>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</si>
  <si>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</si>
  <si>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</si>
  <si>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</si>
  <si>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</si>
  <si>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</si>
  <si>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</si>
  <si>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</si>
  <si>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</si>
  <si>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</si>
  <si>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</si>
  <si>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</si>
  <si>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</si>
  <si>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</si>
  <si>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</si>
  <si>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</si>
  <si>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</si>
  <si>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</si>
  <si>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</si>
  <si>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</si>
  <si>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</si>
  <si>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</si>
  <si>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</si>
  <si>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</si>
  <si>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</si>
  <si>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</si>
  <si>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</si>
  <si>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</si>
  <si>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</si>
  <si>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</si>
  <si>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</si>
  <si>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</si>
  <si>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</si>
  <si>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</si>
  <si>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</si>
  <si>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</si>
  <si>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</si>
  <si>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</si>
  <si>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</si>
  <si>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</si>
  <si>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</si>
  <si>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</si>
  <si>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</si>
  <si>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</si>
  <si>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</si>
  <si>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</si>
  <si>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</si>
  <si>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</si>
  <si>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</si>
  <si>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</si>
  <si>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</si>
  <si>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</si>
  <si>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</si>
  <si>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</si>
  <si>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</si>
  <si>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</si>
  <si>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</si>
  <si>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</si>
  <si>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</si>
  <si>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</si>
  <si>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</si>
  <si>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</si>
  <si>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</si>
  <si>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</si>
  <si>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</si>
  <si>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</si>
  <si>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</si>
  <si>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</si>
  <si>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</si>
  <si>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</si>
  <si>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</si>
  <si>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</si>
  <si>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</si>
  <si>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</si>
  <si>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</si>
  <si>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</si>
  <si>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</si>
  <si>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</si>
  <si>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</si>
  <si>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</si>
  <si>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</si>
  <si>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</si>
  <si>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</si>
  <si>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</si>
  <si>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</si>
  <si>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</si>
  <si>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</si>
  <si>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</si>
  <si>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</si>
  <si>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</si>
  <si>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</si>
  <si>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</si>
  <si>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</si>
  <si>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</si>
  <si>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</si>
  <si>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</si>
  <si>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</si>
  <si>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</si>
  <si>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</si>
  <si>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</si>
  <si>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</si>
  <si>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</si>
  <si>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</si>
  <si>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</si>
  <si>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</si>
  <si>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</si>
  <si>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</si>
  <si>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</si>
  <si>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</si>
  <si>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</si>
  <si>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</si>
  <si>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</si>
  <si>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</si>
  <si>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</si>
  <si>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</si>
  <si>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</si>
  <si>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</si>
  <si>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</si>
  <si>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</si>
  <si>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</si>
  <si>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</si>
  <si>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</si>
  <si>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</si>
  <si>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</si>
  <si>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</si>
  <si>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</si>
  <si>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</si>
  <si>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</si>
  <si>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</si>
  <si>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</si>
  <si>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</si>
  <si>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</si>
  <si>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</si>
  <si>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</si>
  <si>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</si>
  <si>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</si>
  <si>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</si>
  <si>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</si>
  <si>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</si>
  <si>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</si>
  <si>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</si>
  <si>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</si>
  <si>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</si>
  <si>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</si>
  <si>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</si>
  <si>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</si>
  <si>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</si>
  <si>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</si>
  <si>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</si>
  <si>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</si>
  <si>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</si>
  <si>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</si>
  <si>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</si>
  <si>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</si>
  <si>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</si>
  <si>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</si>
  <si>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</si>
  <si>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</si>
  <si>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</si>
  <si>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</si>
  <si>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</si>
  <si>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</si>
  <si>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</si>
  <si>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</si>
  <si>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</si>
  <si>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</si>
  <si>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</si>
  <si>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</si>
  <si>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</si>
  <si>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</si>
  <si>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</si>
  <si>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</si>
  <si>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</si>
  <si>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</si>
  <si>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</si>
  <si>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</si>
  <si>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</si>
  <si>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</si>
  <si>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</si>
  <si>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</si>
  <si>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</si>
  <si>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</si>
  <si>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</si>
  <si>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</si>
  <si>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</si>
  <si>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</si>
  <si>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</si>
  <si>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</si>
  <si>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</si>
  <si>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</si>
  <si>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</si>
  <si>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</si>
  <si>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</si>
  <si>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</si>
  <si>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</si>
  <si>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</si>
  <si>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</si>
  <si>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</si>
  <si>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</si>
  <si>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</si>
  <si>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</si>
  <si>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</si>
  <si>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</si>
  <si>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</si>
  <si>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</si>
  <si>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</si>
  <si>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</si>
  <si>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</si>
  <si>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</si>
  <si>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</si>
  <si>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</si>
  <si>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</si>
  <si>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</si>
  <si>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</si>
  <si>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</si>
  <si>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</si>
  <si>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</si>
  <si>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</si>
  <si>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</si>
  <si>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</si>
  <si>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</si>
  <si>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</si>
  <si>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</si>
  <si>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</si>
  <si>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</si>
  <si>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</si>
  <si>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</si>
  <si>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</si>
  <si>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</si>
  <si>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</si>
  <si>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</si>
  <si>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</si>
  <si>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</si>
  <si>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</si>
  <si>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</si>
  <si>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</si>
  <si>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</si>
  <si>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</si>
  <si>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</si>
  <si>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</si>
  <si>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</si>
  <si>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</si>
  <si>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</si>
  <si>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</si>
  <si>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</si>
  <si>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</si>
  <si>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</si>
  <si>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</si>
  <si>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</si>
  <si>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</si>
  <si>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</si>
  <si>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</si>
  <si>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</si>
  <si>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</si>
  <si>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</si>
  <si>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</si>
  <si>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</si>
  <si>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</si>
  <si>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</si>
  <si>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</si>
  <si>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</si>
  <si>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</si>
  <si>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</si>
  <si>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</si>
  <si>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</si>
  <si>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</si>
  <si>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</si>
  <si>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</si>
  <si>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</si>
  <si>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</si>
  <si>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</si>
  <si>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</si>
  <si>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</si>
  <si>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</si>
  <si>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</si>
  <si>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</si>
  <si>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</si>
  <si>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</si>
  <si>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</si>
  <si>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</si>
  <si>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</si>
  <si>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</si>
  <si>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</si>
  <si>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</si>
  <si>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</si>
  <si>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</si>
  <si>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</si>
  <si>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</si>
  <si>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</si>
  <si>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</si>
  <si>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</si>
  <si>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</si>
  <si>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</si>
  <si>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</si>
  <si>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</si>
  <si>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</si>
  <si>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</si>
  <si>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</si>
  <si>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</si>
  <si>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</si>
  <si>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</si>
  <si>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</si>
  <si>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</si>
  <si>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</si>
  <si>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</si>
  <si>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</si>
  <si>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</si>
  <si>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</si>
  <si>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</si>
  <si>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</si>
  <si>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</si>
  <si>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</si>
  <si>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</si>
  <si>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</si>
  <si>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</si>
  <si>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</si>
  <si>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</si>
  <si>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</si>
  <si>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</si>
  <si>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</si>
  <si>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</si>
  <si>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</si>
  <si>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</si>
  <si>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</si>
  <si>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</si>
  <si>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</si>
  <si>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</si>
  <si>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</si>
  <si>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</si>
  <si>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</si>
  <si>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</si>
  <si>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</si>
  <si>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</si>
  <si>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</si>
  <si>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</si>
  <si>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</si>
  <si>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</si>
  <si>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</si>
  <si>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</si>
  <si>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</si>
  <si>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</si>
  <si>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</si>
  <si>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</si>
  <si>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</si>
  <si>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</si>
  <si>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</si>
  <si>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</si>
  <si>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</si>
  <si>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</si>
  <si>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</si>
  <si>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</si>
  <si>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</si>
  <si>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</si>
  <si>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</si>
  <si>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</si>
  <si>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</si>
  <si>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</si>
  <si>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</si>
  <si>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</si>
  <si>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</si>
  <si>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</si>
  <si>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</si>
  <si>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</si>
  <si>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</si>
  <si>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</si>
  <si>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</si>
  <si>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</si>
  <si>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</si>
  <si>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</si>
  <si>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</si>
  <si>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</si>
  <si>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</si>
  <si>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</si>
  <si>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</si>
  <si>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</si>
  <si>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</si>
  <si>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</si>
  <si>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</si>
  <si>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</si>
  <si>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</si>
  <si>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</si>
  <si>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</si>
  <si>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</si>
  <si>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</si>
  <si>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</si>
  <si>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</si>
  <si>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</si>
  <si>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</si>
  <si>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</si>
  <si>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</si>
  <si>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</si>
  <si>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</si>
  <si>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</si>
  <si>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</si>
  <si>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</si>
  <si>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</si>
  <si>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</si>
  <si>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</si>
  <si>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</si>
  <si>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</si>
  <si>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</si>
  <si>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</si>
  <si>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</si>
  <si>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</si>
  <si>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</si>
  <si>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</si>
  <si>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</si>
  <si>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</si>
  <si>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</si>
  <si>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</si>
  <si>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</si>
  <si>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</si>
  <si>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</si>
  <si>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</si>
  <si>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</si>
  <si>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</si>
  <si>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</si>
  <si>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</si>
  <si>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</si>
  <si>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</si>
  <si>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</si>
  <si>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</si>
  <si>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</si>
  <si>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</si>
  <si>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</si>
  <si>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</si>
  <si>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</si>
  <si>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</si>
  <si>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</si>
  <si>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</si>
  <si>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</si>
  <si>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</si>
  <si>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</si>
  <si>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</si>
  <si>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</si>
  <si>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</si>
  <si>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</si>
  <si>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</si>
  <si>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</si>
  <si>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</si>
  <si>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</si>
  <si>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</si>
  <si>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</si>
  <si>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</si>
  <si>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</si>
  <si>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</si>
  <si>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</si>
  <si>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</si>
  <si>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</si>
  <si>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</si>
  <si>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</si>
  <si>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</si>
  <si>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</si>
  <si>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</si>
  <si>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</si>
  <si>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</si>
  <si>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</si>
  <si>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</si>
  <si>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</si>
  <si>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</si>
  <si>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</si>
  <si>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</si>
  <si>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</si>
  <si>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</si>
  <si>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</si>
  <si>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</si>
  <si>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</si>
  <si>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</si>
  <si>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</si>
  <si>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</si>
  <si>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</si>
  <si>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</si>
  <si>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</si>
  <si>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</si>
  <si>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</si>
  <si>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</si>
  <si>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</si>
  <si>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</si>
  <si>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</si>
  <si>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</si>
  <si>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</si>
  <si>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</si>
  <si>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</si>
  <si>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</si>
  <si>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</si>
  <si>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</si>
  <si>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</si>
  <si>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</si>
  <si>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</si>
  <si>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</si>
  <si>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</si>
  <si>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</si>
  <si>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</si>
  <si>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</si>
  <si>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</si>
  <si>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</si>
  <si>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</si>
  <si>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</si>
  <si>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</si>
  <si>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</si>
  <si>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</si>
  <si>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</si>
  <si>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</si>
  <si>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</si>
  <si>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</si>
  <si>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</si>
  <si>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</si>
  <si>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</si>
  <si>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</si>
  <si>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</si>
  <si>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</si>
  <si>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</si>
  <si>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</si>
  <si>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</si>
  <si>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</si>
  <si>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</si>
  <si>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</si>
  <si>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</si>
  <si>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</si>
  <si>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</si>
  <si>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</si>
  <si>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</si>
  <si>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</si>
  <si>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</si>
  <si>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</si>
  <si>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</si>
  <si>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</si>
  <si>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</si>
  <si>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</si>
  <si>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</si>
  <si>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</si>
  <si>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</si>
  <si>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</si>
  <si>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</si>
  <si>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</si>
  <si>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</si>
  <si>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</si>
  <si>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</si>
  <si>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</si>
  <si>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</si>
  <si>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</si>
  <si>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</si>
  <si>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</si>
  <si>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</si>
  <si>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</si>
  <si>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</si>
  <si>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</si>
  <si>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</si>
  <si>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</si>
  <si>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</si>
  <si>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</si>
  <si>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</si>
  <si>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</si>
  <si>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</si>
  <si>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</si>
  <si>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</si>
  <si>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</si>
  <si>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</si>
  <si>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</si>
  <si>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</si>
  <si>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</si>
  <si>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</si>
  <si>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</si>
  <si>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</si>
  <si>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</si>
  <si>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</si>
  <si>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</si>
  <si>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</si>
  <si>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</si>
  <si>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</si>
  <si>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</si>
  <si>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</si>
  <si>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</si>
  <si>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</si>
  <si>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</si>
  <si>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</si>
  <si>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</si>
  <si>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</si>
  <si>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</si>
  <si>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</si>
  <si>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</si>
  <si>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</si>
  <si>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</si>
  <si>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</si>
  <si>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</si>
  <si>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</si>
  <si>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</si>
  <si>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</si>
  <si>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</si>
  <si>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</si>
  <si>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</si>
  <si>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</si>
  <si>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</si>
  <si>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</si>
  <si>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</si>
  <si>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</si>
  <si>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</si>
  <si>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</si>
  <si>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</si>
  <si>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</si>
  <si>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</si>
  <si>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</si>
  <si>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</si>
  <si>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</si>
  <si>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</si>
  <si>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</si>
  <si>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</si>
  <si>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</si>
  <si>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</si>
  <si>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</si>
  <si>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</si>
  <si>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</si>
  <si>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</si>
  <si>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</si>
  <si>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</si>
  <si>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</si>
  <si>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</si>
  <si>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</si>
  <si>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</si>
  <si>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</si>
  <si>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</si>
  <si>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</si>
  <si>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</si>
  <si>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</si>
  <si>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</si>
  <si>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</si>
  <si>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</si>
  <si>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</si>
  <si>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</si>
  <si>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</si>
  <si>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</si>
  <si>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</si>
  <si>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</si>
  <si>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</si>
  <si>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</si>
  <si>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</si>
  <si>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</si>
  <si>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</si>
  <si>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</si>
  <si>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</si>
  <si>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</si>
  <si>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</si>
  <si>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</si>
  <si>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</si>
  <si>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</si>
  <si>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</si>
  <si>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</si>
  <si>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</si>
  <si>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</si>
  <si>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</si>
  <si>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</si>
  <si>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</si>
  <si>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</si>
  <si>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</si>
  <si>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</si>
  <si>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</si>
  <si>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</si>
  <si>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</si>
  <si>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</si>
  <si>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</si>
  <si>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</si>
  <si>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</si>
  <si>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</si>
  <si>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</si>
  <si>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</si>
  <si>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</si>
  <si>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</si>
  <si>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</si>
  <si>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</si>
  <si>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</si>
  <si>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</si>
  <si>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</si>
  <si>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</si>
  <si>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</si>
  <si>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</si>
  <si>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</si>
  <si>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</si>
  <si>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</si>
  <si>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</si>
  <si>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</si>
  <si>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</si>
  <si>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</si>
  <si>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</si>
  <si>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</si>
  <si>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</si>
  <si>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</si>
  <si>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</si>
  <si>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</si>
  <si>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</si>
  <si>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</si>
  <si>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</si>
  <si>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</si>
  <si>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</si>
  <si>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</si>
  <si>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</si>
  <si>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</si>
  <si>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</si>
  <si>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</si>
  <si>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</si>
  <si>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</si>
  <si>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</si>
  <si>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</si>
  <si>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</si>
  <si>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</si>
  <si>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</si>
  <si>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</si>
  <si>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</si>
  <si>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</si>
  <si>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</si>
  <si>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</si>
  <si>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</si>
  <si>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</si>
  <si>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</si>
  <si>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</si>
  <si>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</si>
  <si>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</si>
  <si>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</si>
  <si>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</si>
  <si>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</si>
  <si>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</si>
  <si>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</si>
  <si>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</si>
  <si>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</si>
  <si>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</si>
  <si>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</si>
  <si>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</si>
  <si>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</si>
  <si>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</si>
  <si>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</si>
  <si>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</si>
  <si>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</si>
  <si>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</si>
  <si>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</si>
  <si>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</si>
  <si>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</si>
  <si>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</si>
  <si>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</si>
  <si>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</si>
  <si>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</si>
  <si>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</si>
  <si>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</si>
  <si>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</si>
  <si>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</si>
  <si>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</si>
  <si>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</si>
  <si>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</si>
  <si>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</si>
  <si>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</si>
  <si>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</si>
  <si>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</si>
  <si>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</si>
  <si>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</si>
  <si>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</si>
  <si>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</si>
  <si>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</si>
  <si>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</si>
  <si>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</si>
  <si>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</si>
  <si>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</si>
  <si>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</si>
  <si>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</si>
  <si>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</si>
  <si>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</si>
  <si>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</si>
  <si>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</si>
  <si>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</si>
  <si>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</si>
  <si>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</si>
  <si>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</si>
  <si>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</si>
  <si>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</si>
  <si>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</si>
  <si>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</si>
  <si>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</si>
  <si>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</si>
  <si>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</si>
  <si>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</si>
  <si>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</si>
  <si>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</si>
  <si>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</si>
  <si>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</si>
  <si>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</si>
  <si>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</si>
  <si>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</si>
  <si>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</si>
  <si>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</si>
  <si>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</si>
  <si>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</si>
  <si>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</si>
  <si>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</si>
  <si>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</si>
  <si>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</si>
  <si>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</si>
  <si>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</si>
  <si>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</si>
  <si>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</si>
  <si>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</si>
  <si>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</si>
  <si>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</si>
  <si>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</si>
  <si>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</si>
  <si>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</si>
  <si>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</si>
  <si>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</si>
  <si>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</si>
  <si>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</si>
  <si>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</si>
  <si>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</si>
  <si>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</si>
  <si>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</si>
  <si>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</si>
  <si>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</si>
  <si>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</si>
  <si>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</si>
  <si>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</si>
  <si>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</si>
  <si>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</si>
  <si>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</si>
  <si>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</si>
  <si>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</si>
  <si>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</si>
  <si>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</si>
  <si>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</si>
  <si>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</si>
  <si>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</si>
  <si>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</si>
  <si>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</si>
  <si>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</si>
  <si>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</si>
  <si>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</si>
  <si>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</si>
  <si>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</si>
  <si>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</si>
  <si>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</si>
  <si>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</si>
  <si>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</si>
  <si>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</si>
  <si>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</si>
  <si>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</si>
  <si>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</si>
  <si>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</si>
  <si>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</si>
  <si>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</si>
  <si>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</si>
  <si>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</si>
  <si>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</si>
  <si>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</si>
  <si>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</si>
  <si>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</si>
  <si>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</si>
  <si>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</si>
  <si>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</si>
  <si>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</si>
  <si>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</si>
  <si>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</si>
  <si>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</si>
  <si>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</si>
  <si>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</si>
  <si>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</si>
  <si>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</si>
  <si>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</si>
  <si>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</si>
  <si>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</si>
  <si>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</si>
  <si>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</si>
  <si>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</si>
  <si>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</si>
  <si>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</si>
  <si>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</si>
  <si>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</si>
  <si>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</si>
  <si>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</si>
  <si>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</si>
  <si>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</si>
  <si>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</si>
  <si>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</si>
  <si>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</si>
  <si>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</si>
  <si>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</si>
  <si>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</si>
  <si>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</si>
  <si>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</si>
  <si>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</si>
  <si>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</si>
  <si>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</si>
  <si>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</si>
  <si>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</si>
  <si>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</si>
  <si>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</si>
  <si>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</si>
  <si>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</si>
  <si>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</si>
  <si>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</si>
  <si>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</si>
  <si>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</si>
  <si>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</si>
  <si>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</si>
  <si>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</si>
  <si>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</si>
  <si>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</si>
  <si>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</si>
  <si>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</si>
  <si>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</si>
  <si>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</si>
  <si>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</si>
  <si>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</si>
  <si>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</si>
  <si>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</si>
  <si>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</si>
  <si>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</si>
  <si>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</si>
  <si>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</si>
  <si>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</si>
  <si>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</si>
  <si>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</si>
  <si>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</si>
  <si>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</si>
  <si>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</si>
  <si>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</si>
  <si>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</si>
  <si>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</si>
  <si>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</si>
  <si>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</si>
  <si>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</si>
  <si>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</si>
  <si>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</si>
  <si>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</si>
  <si>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</si>
  <si>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</si>
  <si>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</si>
  <si>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</si>
  <si>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</si>
  <si>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</si>
  <si>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</si>
  <si>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</si>
  <si>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</si>
  <si>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</si>
  <si>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</si>
  <si>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</si>
  <si>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</si>
  <si>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</si>
  <si>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</si>
  <si>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</si>
  <si>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</si>
  <si>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</si>
  <si>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</si>
  <si>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</si>
  <si>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</si>
  <si>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</si>
  <si>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</si>
  <si>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</si>
  <si>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</si>
  <si>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</si>
  <si>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</si>
  <si>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</si>
  <si>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</si>
  <si>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</si>
  <si>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</si>
  <si>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</si>
  <si>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</si>
  <si>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</si>
  <si>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</si>
  <si>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</si>
  <si>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</si>
  <si>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</si>
  <si>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</si>
  <si>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</si>
  <si>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</si>
  <si>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</si>
  <si>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</si>
  <si>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</si>
  <si>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</si>
  <si>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</si>
  <si>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</si>
  <si>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</si>
  <si>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</si>
  <si>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</si>
  <si>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</si>
  <si>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</si>
  <si>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</si>
  <si>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</si>
  <si>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</si>
  <si>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</si>
  <si>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</si>
  <si>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</si>
  <si>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</si>
  <si>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</si>
  <si>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</si>
  <si>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</si>
  <si>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</si>
  <si>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</si>
  <si>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</si>
  <si>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</si>
  <si>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</si>
  <si>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</si>
  <si>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</si>
  <si>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</si>
  <si>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</si>
  <si>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</si>
  <si>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</si>
  <si>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</si>
  <si>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</si>
  <si>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</si>
  <si>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</si>
  <si>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</si>
  <si>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</si>
  <si>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</si>
  <si>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</si>
  <si>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</si>
  <si>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</si>
  <si>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</si>
  <si>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</si>
  <si>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</si>
  <si>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</si>
  <si>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</si>
  <si>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</si>
  <si>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</si>
  <si>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</si>
  <si>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</si>
  <si>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</si>
  <si>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</si>
  <si>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</si>
  <si>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</si>
  <si>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</si>
  <si>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</si>
  <si>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</si>
  <si>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</si>
  <si>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</si>
  <si>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</si>
  <si>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</si>
  <si>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</si>
  <si>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</si>
  <si>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</si>
  <si>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</si>
  <si>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</si>
  <si>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</si>
  <si>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</si>
  <si>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</si>
  <si>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</si>
  <si>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</si>
  <si>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</si>
  <si>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</si>
  <si>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</si>
  <si>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</si>
  <si>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</si>
  <si>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</si>
  <si>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</si>
  <si>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</si>
  <si>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</si>
  <si>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</si>
  <si>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</si>
  <si>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</si>
  <si>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</si>
  <si>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</si>
  <si>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</si>
  <si>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</si>
  <si>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</si>
  <si>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</si>
  <si>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</si>
  <si>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</si>
  <si>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</si>
  <si>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</si>
  <si>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</si>
  <si>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</si>
  <si>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</si>
  <si>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</si>
  <si>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</si>
  <si>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</si>
  <si>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</si>
  <si>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</si>
  <si>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</si>
  <si>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</si>
  <si>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</si>
  <si>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</si>
  <si>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</si>
  <si>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</si>
  <si>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</si>
  <si>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</si>
  <si>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</si>
  <si>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</si>
  <si>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</si>
  <si>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</si>
  <si>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</si>
  <si>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</si>
  <si>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</si>
  <si>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</si>
  <si>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</si>
  <si>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</si>
  <si>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</si>
  <si>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</si>
  <si>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</si>
  <si>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</si>
  <si>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</si>
  <si>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</si>
  <si>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</si>
  <si>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</si>
  <si>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</si>
  <si>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</si>
  <si>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</si>
  <si>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</si>
  <si>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</si>
  <si>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</si>
  <si>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</si>
  <si>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</si>
  <si>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</si>
  <si>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</si>
  <si>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</si>
  <si>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</si>
  <si>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</si>
  <si>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</si>
  <si>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</si>
  <si>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</si>
  <si>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</si>
  <si>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</si>
  <si>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</si>
  <si>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</si>
  <si>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</si>
  <si>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</si>
  <si>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</si>
  <si>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</si>
  <si>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</si>
  <si>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</si>
  <si>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</si>
  <si>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</si>
  <si>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</si>
  <si>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</si>
  <si>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</si>
  <si>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</si>
  <si>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</si>
  <si>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</si>
  <si>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</si>
  <si>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</si>
  <si>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</si>
  <si>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</si>
  <si>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</si>
  <si>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</si>
  <si>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</si>
  <si>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</si>
  <si>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</si>
  <si>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</si>
  <si>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</si>
  <si>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</si>
  <si>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</si>
  <si>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</si>
  <si>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</si>
  <si>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</si>
  <si>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</si>
  <si>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</si>
  <si>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</si>
  <si>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</si>
  <si>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</si>
  <si>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</si>
  <si>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</si>
  <si>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</si>
  <si>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</si>
  <si>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</si>
  <si>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</si>
  <si>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</si>
  <si>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</si>
  <si>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</si>
  <si>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</si>
  <si>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</si>
  <si>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</si>
  <si>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</si>
  <si>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</si>
  <si>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</si>
  <si>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</si>
  <si>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</si>
  <si>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</si>
  <si>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</si>
  <si>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</si>
  <si>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</si>
  <si>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</si>
  <si>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</si>
  <si>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</si>
  <si>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</si>
  <si>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</si>
  <si>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</si>
  <si>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</si>
  <si>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</si>
  <si>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</si>
  <si>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</si>
  <si>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</si>
  <si>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</si>
  <si>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</si>
  <si>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</si>
  <si>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</si>
  <si>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</si>
  <si>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</si>
  <si>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</si>
  <si>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</si>
  <si>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</si>
  <si>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</si>
  <si>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</si>
  <si>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</si>
  <si>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</si>
  <si>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</si>
  <si>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</si>
  <si>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</si>
  <si>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</si>
  <si>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</si>
  <si>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</si>
  <si>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</si>
  <si>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</si>
  <si>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</si>
  <si>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</si>
  <si>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</si>
  <si>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</si>
  <si>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</si>
  <si>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</si>
  <si>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</si>
  <si>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</si>
  <si>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</si>
  <si>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</si>
  <si>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</si>
  <si>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</si>
  <si>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</si>
  <si>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</si>
  <si>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</si>
  <si>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</si>
  <si>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</si>
  <si>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</si>
  <si>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</si>
  <si>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</si>
  <si>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</si>
  <si>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</si>
  <si>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</si>
  <si>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</si>
  <si>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</si>
  <si>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</si>
  <si>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</si>
  <si>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</si>
  <si>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</si>
  <si>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</si>
  <si>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</si>
  <si>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</si>
  <si>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</si>
  <si>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</si>
  <si>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</si>
  <si>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</si>
  <si>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</si>
  <si>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</si>
  <si>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</si>
  <si>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</si>
  <si>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</si>
  <si>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</si>
  <si>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</si>
  <si>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</si>
  <si>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</si>
  <si>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</si>
  <si>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</si>
  <si>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</si>
  <si>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</si>
  <si>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</si>
  <si>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</si>
  <si>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</si>
  <si>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</si>
  <si>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</si>
  <si>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</si>
  <si>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</si>
  <si>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</si>
  <si>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</si>
  <si>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</si>
  <si>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</si>
  <si>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</si>
  <si>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</si>
  <si>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</si>
  <si>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</si>
  <si>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</si>
  <si>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</si>
  <si>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</si>
  <si>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</si>
  <si>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</si>
  <si>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</si>
  <si>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</si>
  <si>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</si>
  <si>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</si>
  <si>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</si>
  <si>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</si>
  <si>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</si>
  <si>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</si>
  <si>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</si>
  <si>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</si>
  <si>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</si>
  <si>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</si>
  <si>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</si>
  <si>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</si>
  <si>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</si>
  <si>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</si>
  <si>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</si>
  <si>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</si>
  <si>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</si>
  <si>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</si>
  <si>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</si>
  <si>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</si>
  <si>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</si>
  <si>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</si>
  <si>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</si>
  <si>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</si>
  <si>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</si>
  <si>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</si>
  <si>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</si>
  <si>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</si>
  <si>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</si>
  <si>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</si>
  <si>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</si>
  <si>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</si>
  <si>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</si>
  <si>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</si>
  <si>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</si>
  <si>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</si>
  <si>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</si>
  <si>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</si>
  <si>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</si>
  <si>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</si>
  <si>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</si>
  <si>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</si>
  <si>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</si>
  <si>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</si>
  <si>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</si>
  <si>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</si>
  <si>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</si>
  <si>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</si>
  <si>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</si>
  <si>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</si>
  <si>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</si>
  <si>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</si>
  <si>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</si>
  <si>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</si>
  <si>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</si>
  <si>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</si>
  <si>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</si>
  <si>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</si>
  <si>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</si>
  <si>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</si>
  <si>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</si>
  <si>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</si>
  <si>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</si>
  <si>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</si>
  <si>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</si>
  <si>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</si>
  <si>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</si>
  <si>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</si>
  <si>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</si>
  <si>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</si>
  <si>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</si>
  <si>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</si>
  <si>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</si>
  <si>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</si>
  <si>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</si>
  <si>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</si>
  <si>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</si>
  <si>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</si>
  <si>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</si>
  <si>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</si>
  <si>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</si>
  <si>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</si>
  <si>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</si>
  <si>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</si>
  <si>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</si>
  <si>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</si>
  <si>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</si>
  <si>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</si>
  <si>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</si>
  <si>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</si>
  <si>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</si>
  <si>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</si>
  <si>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</si>
  <si>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</si>
  <si>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</si>
  <si>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</si>
  <si>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</si>
  <si>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</si>
  <si>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</si>
  <si>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</si>
  <si>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</si>
  <si>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</si>
  <si>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</si>
  <si>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</si>
  <si>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</si>
  <si>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</si>
  <si>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</si>
  <si>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</si>
  <si>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</si>
  <si>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</si>
  <si>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</si>
  <si>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</si>
  <si>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</si>
  <si>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</si>
  <si>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</si>
  <si>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</si>
  <si>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</si>
  <si>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</si>
  <si>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</si>
  <si>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</si>
  <si>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</si>
  <si>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</si>
  <si>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</si>
  <si>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</si>
  <si>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</si>
  <si>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</si>
  <si>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</si>
  <si>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</si>
  <si>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</si>
  <si>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</si>
  <si>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</si>
  <si>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</si>
  <si>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</si>
  <si>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</si>
  <si>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</si>
  <si>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</si>
  <si>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</si>
  <si>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</si>
  <si>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</si>
  <si>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</si>
  <si>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</si>
  <si>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</si>
  <si>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</si>
  <si>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</si>
  <si>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</si>
  <si>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</si>
  <si>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</si>
  <si>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</si>
  <si>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</si>
  <si>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</si>
  <si>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</si>
  <si>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</si>
  <si>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</si>
  <si>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</si>
  <si>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</si>
  <si>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</si>
  <si>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</si>
  <si>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</si>
  <si>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</si>
  <si>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</si>
  <si>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</si>
  <si>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</si>
  <si>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</si>
  <si>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</si>
  <si>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</si>
  <si>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</si>
  <si>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</si>
  <si>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</si>
  <si>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</si>
  <si>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</si>
  <si>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</si>
  <si>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</si>
  <si>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</si>
  <si>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</si>
  <si>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</si>
  <si>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</si>
  <si>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</si>
  <si>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</si>
  <si>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</si>
  <si>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</si>
  <si>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</si>
  <si>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</si>
  <si>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</si>
  <si>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</si>
  <si>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</si>
  <si>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</si>
  <si>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</si>
  <si>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</si>
  <si>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</si>
  <si>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</si>
  <si>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</si>
  <si>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</si>
  <si>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</si>
  <si>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</si>
  <si>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</si>
  <si>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</si>
  <si>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</si>
  <si>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</si>
  <si>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</si>
  <si>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</si>
  <si>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</si>
  <si>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</si>
  <si>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</si>
  <si>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</si>
  <si>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</si>
  <si>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</si>
  <si>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</si>
  <si>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</si>
  <si>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</si>
  <si>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</si>
  <si>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</si>
  <si>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</si>
  <si>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</si>
  <si>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</si>
  <si>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</si>
  <si>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</si>
  <si>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</si>
  <si>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</si>
  <si>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</si>
  <si>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</si>
  <si>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</si>
  <si>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</si>
  <si>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</si>
  <si>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</si>
  <si>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</si>
  <si>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</si>
  <si>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</si>
  <si>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</si>
  <si>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</si>
  <si>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</si>
  <si>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</si>
  <si>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</si>
  <si>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</si>
  <si>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</si>
  <si>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</si>
  <si>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</si>
  <si>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</si>
  <si>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</si>
  <si>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</si>
  <si>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</si>
  <si>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</si>
  <si>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</si>
  <si>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</si>
  <si>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</si>
  <si>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</si>
  <si>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</si>
  <si>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</si>
  <si>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</si>
  <si>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</si>
  <si>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</si>
  <si>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</si>
  <si>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</si>
  <si>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</si>
  <si>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</si>
  <si>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</si>
  <si>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</si>
  <si>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</si>
  <si>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</si>
  <si>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</si>
  <si>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</si>
  <si>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</si>
  <si>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</si>
  <si>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</si>
  <si>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</si>
  <si>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</si>
  <si>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</si>
  <si>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</si>
  <si>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</si>
  <si>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</si>
  <si>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</si>
  <si>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</si>
  <si>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</si>
  <si>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</si>
  <si>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</si>
  <si>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</si>
  <si>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</si>
  <si>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</si>
  <si>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</si>
  <si>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</si>
  <si>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</si>
  <si>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</si>
  <si>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</si>
  <si>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</si>
  <si>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</si>
  <si>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</si>
  <si>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</si>
  <si>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</si>
  <si>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</si>
  <si>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</si>
  <si>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</si>
  <si>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</si>
  <si>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</si>
  <si>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</si>
  <si>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</si>
  <si>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</si>
  <si>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</si>
  <si>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</si>
  <si>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</si>
  <si>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</si>
  <si>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</si>
  <si>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</si>
  <si>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</si>
  <si>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</si>
  <si>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</si>
  <si>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</si>
  <si>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</si>
  <si>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</si>
  <si>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</si>
  <si>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</si>
  <si>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</si>
  <si>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</si>
  <si>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</si>
  <si>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</si>
  <si>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</si>
  <si>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</si>
  <si>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</si>
  <si>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</si>
  <si>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</si>
  <si>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</si>
  <si>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</si>
  <si>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</si>
  <si>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</si>
  <si>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</si>
  <si>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</si>
  <si>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</si>
  <si>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</si>
  <si>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</si>
  <si>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</si>
  <si>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</si>
  <si>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</si>
  <si>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</si>
  <si>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</si>
  <si>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</si>
  <si>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</si>
  <si>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</si>
  <si>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</si>
  <si>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</si>
  <si>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</si>
  <si>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</si>
  <si>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</si>
  <si>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</si>
  <si>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</si>
  <si>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</si>
  <si>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</si>
  <si>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</si>
  <si>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</si>
  <si>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</si>
  <si>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</si>
  <si>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</si>
  <si>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</si>
  <si>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</si>
  <si>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</si>
  <si>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</si>
  <si>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</si>
  <si>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</si>
  <si>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</si>
  <si>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</si>
  <si>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</si>
  <si>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</si>
  <si>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</si>
  <si>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</si>
  <si>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</si>
  <si>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</si>
  <si>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</si>
  <si>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</si>
  <si>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</si>
  <si>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</si>
  <si>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</si>
  <si>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</si>
  <si>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</si>
  <si>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</si>
  <si>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</si>
  <si>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</si>
  <si>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</si>
  <si>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</si>
  <si>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</si>
  <si>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</si>
  <si>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</si>
  <si>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</si>
  <si>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</si>
  <si>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</si>
  <si>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</si>
  <si>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</si>
  <si>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</si>
  <si>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</si>
  <si>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</si>
  <si>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</si>
  <si>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</si>
  <si>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</si>
  <si>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</si>
  <si>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</si>
  <si>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</si>
  <si>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</si>
  <si>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</si>
  <si>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</si>
  <si>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</si>
  <si>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</si>
  <si>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</si>
  <si>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</si>
  <si>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</si>
  <si>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</si>
  <si>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</si>
  <si>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</si>
  <si>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</si>
  <si>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</si>
  <si>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</si>
  <si>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</si>
  <si>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</si>
  <si>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</si>
  <si>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</si>
  <si>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</si>
  <si>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</si>
  <si>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</si>
  <si>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</si>
  <si>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</si>
  <si>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</si>
  <si>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</si>
  <si>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</si>
  <si>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</si>
  <si>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</si>
  <si>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</si>
  <si>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</si>
  <si>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</si>
  <si>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</si>
  <si>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</si>
  <si>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</si>
  <si>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</si>
  <si>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</si>
  <si>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</si>
  <si>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</si>
  <si>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</si>
  <si>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</si>
  <si>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</si>
  <si>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</si>
  <si>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</si>
  <si>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</si>
  <si>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</si>
  <si>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</si>
  <si>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</si>
  <si>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</si>
  <si>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</si>
  <si>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</si>
  <si>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</si>
  <si>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</si>
  <si>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</si>
  <si>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</si>
  <si>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</si>
  <si>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</si>
  <si>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</si>
  <si>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</si>
  <si>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</si>
  <si>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</si>
  <si>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</si>
  <si>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</si>
  <si>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</si>
  <si>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</si>
  <si>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</si>
  <si>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</si>
  <si>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</si>
  <si>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</si>
  <si>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</si>
  <si>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</si>
  <si>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</si>
  <si>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</si>
  <si>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</si>
  <si>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</si>
  <si>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</si>
  <si>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</si>
  <si>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</si>
  <si>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</si>
  <si>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</si>
  <si>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</si>
  <si>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</si>
  <si>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</si>
  <si>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</si>
  <si>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</si>
  <si>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</si>
  <si>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</si>
  <si>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</si>
  <si>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</si>
  <si>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</si>
  <si>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</si>
  <si>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</si>
  <si>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</si>
  <si>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</si>
  <si>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</si>
  <si>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</si>
  <si>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</si>
  <si>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</si>
  <si>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</si>
  <si>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</si>
  <si>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</si>
  <si>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</si>
  <si>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</si>
  <si>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</si>
  <si>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</si>
  <si>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</si>
  <si>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</si>
  <si>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</si>
  <si>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</si>
  <si>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</si>
  <si>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</si>
  <si>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</si>
  <si>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</si>
  <si>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</si>
  <si>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</si>
  <si>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</si>
  <si>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</si>
  <si>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</si>
  <si>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</si>
  <si>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</si>
  <si>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</si>
  <si>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</si>
  <si>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</si>
  <si>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</si>
  <si>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</si>
  <si>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</si>
  <si>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</si>
  <si>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</si>
  <si>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</si>
  <si>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</si>
  <si>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</si>
  <si>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</si>
  <si>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</si>
  <si>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</si>
  <si>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</si>
  <si>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</si>
  <si>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</si>
  <si>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</si>
  <si>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</si>
  <si>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</si>
  <si>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</si>
  <si>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</si>
  <si>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</si>
  <si>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</si>
  <si>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</si>
  <si>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</si>
  <si>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</si>
  <si>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</si>
  <si>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</si>
  <si>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</si>
  <si>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</si>
  <si>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</si>
  <si>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</si>
  <si>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</si>
  <si>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</si>
  <si>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</si>
  <si>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</si>
  <si>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</si>
  <si>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</si>
  <si>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</si>
  <si>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</si>
  <si>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</si>
  <si>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</si>
  <si>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</si>
  <si>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</si>
  <si>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</si>
  <si>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</si>
  <si>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</si>
  <si>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</si>
  <si>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</si>
  <si>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</si>
  <si>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</si>
  <si>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</si>
  <si>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</si>
  <si>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</si>
  <si>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</si>
  <si>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</si>
  <si>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</si>
  <si>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</si>
  <si>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</si>
  <si>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</si>
  <si>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</si>
  <si>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</si>
  <si>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</si>
  <si>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</si>
  <si>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</si>
  <si>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</si>
  <si>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</si>
  <si>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</si>
  <si>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</si>
  <si>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</si>
  <si>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</si>
  <si>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</si>
  <si>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</si>
  <si>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</si>
  <si>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</si>
  <si>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</si>
  <si>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</si>
  <si>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</si>
  <si>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</si>
  <si>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</si>
  <si>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</si>
  <si>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</si>
  <si>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</si>
  <si>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</si>
  <si>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</si>
  <si>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</si>
  <si>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</si>
  <si>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</si>
  <si>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</si>
  <si>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</si>
  <si>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</si>
  <si>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</si>
  <si>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</si>
  <si>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</si>
  <si>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</si>
  <si>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</si>
  <si>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</si>
  <si>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</si>
  <si>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</si>
  <si>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</si>
  <si>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</si>
  <si>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</si>
  <si>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</si>
  <si>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</si>
  <si>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</si>
  <si>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</si>
  <si>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</si>
  <si>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</si>
  <si>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</si>
  <si>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</si>
  <si>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</si>
  <si>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</si>
  <si>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</si>
  <si>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</si>
  <si>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</si>
  <si>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</si>
  <si>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</si>
  <si>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</si>
  <si>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</si>
  <si>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</si>
  <si>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</si>
  <si>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</si>
  <si>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</si>
  <si>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</si>
  <si>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</si>
  <si>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</si>
  <si>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</si>
  <si>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</si>
  <si>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</si>
  <si>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</si>
  <si>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</si>
  <si>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</si>
  <si>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</si>
  <si>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</si>
  <si>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</si>
  <si>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</si>
  <si>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</si>
  <si>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</si>
  <si>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</si>
  <si>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</si>
  <si>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</si>
  <si>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</si>
  <si>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</si>
  <si>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</si>
  <si>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</si>
  <si>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</si>
  <si>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</si>
  <si>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</si>
  <si>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</si>
  <si>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</si>
  <si>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</si>
  <si>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</si>
  <si>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</si>
  <si>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</si>
  <si>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</si>
  <si>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</si>
  <si>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</si>
  <si>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</si>
  <si>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</si>
  <si>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</si>
  <si>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</si>
  <si>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</si>
  <si>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</si>
  <si>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</si>
  <si>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</si>
  <si>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</si>
  <si>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</si>
  <si>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</si>
  <si>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</si>
  <si>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</si>
  <si>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</si>
  <si>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</si>
  <si>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</si>
  <si>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</si>
  <si>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</si>
  <si>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</si>
  <si>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</si>
  <si>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</si>
  <si>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</si>
  <si>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</si>
  <si>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</si>
  <si>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</si>
  <si>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</si>
  <si>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</si>
  <si>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</si>
  <si>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</si>
  <si>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</si>
  <si>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</si>
  <si>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</si>
  <si>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</si>
  <si>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</si>
  <si>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</si>
  <si>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</si>
  <si>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</si>
  <si>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</si>
  <si>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</si>
  <si>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</si>
  <si>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</si>
  <si>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</si>
  <si>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</si>
  <si>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</si>
  <si>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</si>
  <si>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</si>
  <si>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</si>
  <si>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</si>
  <si>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</si>
  <si>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</si>
  <si>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</si>
  <si>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</si>
  <si>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</si>
  <si>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</si>
  <si>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</si>
  <si>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</si>
  <si>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</si>
  <si>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</si>
  <si>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</si>
  <si>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</si>
  <si>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</si>
  <si>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</si>
  <si>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</si>
  <si>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</si>
  <si>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</si>
  <si>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</si>
  <si>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</si>
  <si>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</si>
  <si>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</si>
  <si>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</si>
  <si>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</si>
  <si>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</si>
  <si>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</si>
  <si>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</si>
  <si>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</si>
  <si>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</si>
  <si>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</si>
  <si>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</si>
  <si>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</si>
  <si>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</si>
  <si>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</si>
  <si>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</si>
  <si>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</si>
  <si>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</si>
  <si>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</si>
  <si>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</si>
  <si>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</si>
  <si>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</si>
  <si>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</si>
  <si>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</si>
  <si>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</si>
  <si>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</si>
  <si>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</si>
  <si>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</si>
  <si>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</si>
  <si>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</si>
  <si>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</si>
  <si>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</si>
  <si>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</si>
  <si>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</si>
  <si>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</si>
  <si>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</si>
  <si>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</si>
  <si>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</si>
  <si>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</si>
  <si>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</si>
  <si>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</si>
  <si>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</si>
  <si>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</si>
  <si>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</si>
  <si>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</si>
  <si>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</si>
  <si>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</si>
  <si>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</si>
  <si>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</si>
  <si>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</si>
  <si>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</si>
  <si>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</si>
  <si>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</si>
  <si>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</si>
  <si>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</si>
  <si>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</si>
  <si>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</si>
  <si>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</si>
  <si>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</si>
  <si>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</si>
  <si>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</si>
  <si>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</si>
  <si>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</si>
  <si>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</si>
  <si>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</si>
  <si>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</si>
  <si>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</si>
  <si>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</si>
  <si>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</si>
  <si>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</si>
  <si>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</si>
  <si>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</si>
  <si>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</si>
  <si>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</si>
  <si>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</si>
  <si>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</si>
  <si>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</si>
  <si>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</si>
  <si>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</si>
  <si>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</si>
  <si>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</si>
  <si>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</si>
  <si>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</si>
  <si>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</si>
  <si>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</si>
  <si>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</si>
  <si>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</si>
  <si>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</si>
  <si>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</si>
  <si>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</si>
  <si>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</si>
  <si>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</si>
  <si>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</si>
  <si>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</si>
  <si>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</si>
  <si>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</si>
  <si>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</si>
  <si>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</si>
  <si>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</si>
  <si>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</si>
  <si>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</si>
  <si>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</si>
  <si>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</si>
  <si>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</si>
  <si>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</si>
  <si>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</si>
  <si>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</si>
  <si>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</si>
  <si>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</si>
  <si>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</si>
  <si>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</si>
  <si>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</si>
  <si>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</si>
  <si>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</si>
  <si>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</si>
  <si>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</si>
  <si>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</si>
  <si>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</si>
  <si>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</si>
  <si>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</si>
  <si>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</si>
  <si>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</si>
  <si>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</si>
  <si>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</si>
  <si>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</si>
  <si>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</si>
  <si>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</si>
  <si>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</si>
  <si>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</si>
  <si>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</si>
  <si>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</si>
  <si>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</si>
  <si>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</si>
  <si>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</si>
  <si>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</si>
  <si>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</si>
  <si>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</si>
  <si>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</si>
  <si>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</si>
  <si>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</si>
  <si>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</si>
  <si>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</si>
  <si>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</si>
  <si>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</si>
  <si>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</si>
  <si>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</si>
  <si>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</si>
  <si>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</si>
  <si>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</si>
  <si>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</si>
  <si>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</si>
  <si>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</si>
  <si>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</si>
  <si>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</si>
  <si>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</si>
  <si>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</si>
  <si>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</si>
  <si>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</si>
  <si>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</si>
  <si>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</si>
  <si>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</si>
  <si>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</si>
  <si>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</si>
  <si>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</si>
  <si>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</si>
  <si>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</si>
  <si>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</si>
  <si>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</si>
  <si>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</si>
  <si>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</si>
  <si>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</si>
  <si>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</si>
  <si>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</si>
  <si>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</si>
  <si>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</si>
  <si>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</si>
  <si>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</si>
  <si>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</si>
  <si>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</si>
  <si>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</si>
  <si>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</si>
  <si>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</si>
  <si>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</si>
  <si>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</si>
  <si>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</si>
  <si>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</si>
  <si>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</si>
  <si>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</si>
  <si>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</si>
  <si>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</si>
  <si>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</si>
  <si>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</si>
  <si>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</si>
  <si>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</si>
  <si>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</si>
  <si>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</si>
  <si>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</si>
  <si>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</si>
  <si>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</si>
  <si>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</si>
  <si>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</si>
  <si>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</si>
  <si>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</si>
  <si>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</si>
  <si>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</si>
  <si>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</si>
  <si>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</si>
  <si>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</si>
  <si>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</si>
  <si>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</si>
  <si>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</si>
  <si>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</si>
  <si>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</si>
  <si>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</si>
  <si>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</si>
  <si>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</si>
  <si>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</si>
  <si>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</si>
  <si>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</si>
  <si>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</si>
  <si>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</si>
  <si>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</si>
  <si>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</si>
  <si>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</si>
  <si>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</si>
  <si>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</si>
  <si>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</si>
  <si>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</si>
  <si>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</si>
  <si>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</si>
  <si>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</si>
  <si>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</si>
  <si>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</si>
  <si>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</si>
  <si>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</si>
  <si>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</si>
  <si>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</si>
  <si>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</si>
  <si>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</si>
  <si>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</si>
  <si>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</si>
  <si>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</si>
  <si>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</si>
  <si>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</si>
  <si>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</si>
  <si>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</si>
  <si>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</si>
  <si>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</si>
  <si>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</si>
  <si>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</si>
  <si>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</si>
  <si>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</si>
  <si>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</si>
  <si>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</si>
  <si>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</si>
  <si>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</si>
  <si>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</si>
  <si>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</si>
  <si>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</si>
  <si>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</si>
  <si>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</si>
  <si>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</si>
  <si>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</si>
  <si>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</si>
  <si>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</si>
  <si>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</si>
  <si>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</si>
  <si>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</si>
  <si>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</si>
  <si>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</si>
  <si>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</si>
  <si>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</si>
  <si>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</si>
  <si>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</si>
  <si>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</si>
  <si>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</si>
  <si>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</si>
  <si>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</si>
  <si>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</si>
  <si>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</si>
  <si>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</si>
  <si>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</si>
  <si>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</si>
  <si>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</si>
  <si>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</si>
  <si>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</si>
  <si>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</si>
  <si>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</si>
  <si>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</si>
  <si>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</si>
  <si>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</si>
  <si>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</si>
  <si>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</si>
  <si>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</si>
  <si>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</si>
  <si>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</si>
  <si>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</si>
  <si>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</si>
  <si>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</si>
  <si>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</si>
  <si>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</si>
  <si>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</si>
  <si>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</si>
  <si>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</si>
  <si>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</si>
  <si>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</si>
  <si>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</si>
  <si>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</si>
  <si>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</si>
  <si>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</si>
  <si>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</si>
  <si>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</si>
  <si>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</si>
  <si>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</si>
  <si>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</si>
  <si>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</si>
  <si>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</si>
  <si>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</si>
  <si>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</si>
  <si>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</si>
  <si>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</si>
  <si>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</si>
  <si>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</si>
  <si>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</si>
  <si>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</si>
  <si>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</si>
  <si>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</si>
  <si>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</si>
  <si>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</si>
  <si>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</si>
  <si>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</si>
  <si>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</si>
  <si>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</si>
  <si>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</si>
  <si>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</si>
  <si>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</si>
  <si>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</si>
  <si>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</si>
  <si>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</si>
  <si>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</si>
  <si>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</si>
  <si>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</si>
  <si>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</si>
  <si>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</si>
  <si>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</si>
  <si>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</si>
  <si>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</si>
  <si>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</si>
  <si>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</si>
  <si>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</si>
  <si>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</si>
  <si>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</si>
  <si>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</si>
  <si>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</si>
  <si>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</si>
  <si>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</si>
  <si>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</si>
  <si>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</si>
  <si>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</si>
  <si>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</si>
  <si>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</si>
  <si>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</si>
  <si>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</si>
  <si>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</si>
  <si>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</si>
  <si>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</si>
  <si>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</si>
  <si>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</si>
  <si>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</si>
  <si>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</si>
  <si>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</si>
  <si>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</si>
  <si>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</si>
  <si>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</si>
  <si>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</si>
  <si>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</si>
  <si>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</si>
  <si>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</si>
  <si>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</si>
  <si>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</si>
  <si>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</si>
  <si>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</si>
  <si>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</si>
  <si>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</si>
  <si>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</si>
  <si>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</si>
  <si>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</si>
  <si>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</si>
  <si>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</si>
  <si>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</si>
  <si>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</si>
  <si>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</si>
  <si>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</si>
  <si>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</si>
  <si>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</si>
  <si>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</si>
  <si>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</si>
  <si>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</si>
  <si>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</si>
  <si>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</si>
  <si>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</si>
  <si>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</si>
  <si>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</si>
  <si>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</si>
  <si>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</si>
  <si>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</si>
  <si>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</si>
  <si>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</si>
  <si>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</si>
  <si>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</si>
  <si>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</si>
  <si>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</si>
  <si>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</si>
  <si>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</si>
  <si>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</si>
  <si>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</si>
  <si>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</si>
  <si>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</si>
  <si>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</si>
  <si>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</si>
  <si>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</si>
  <si>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</si>
  <si>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</si>
  <si>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</si>
  <si>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</si>
  <si>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</si>
  <si>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</si>
  <si>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</si>
  <si>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</si>
  <si>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</si>
  <si>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</si>
  <si>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</si>
  <si>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</si>
  <si>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</si>
  <si>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</si>
  <si>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</si>
  <si>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</si>
  <si>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</si>
  <si>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</si>
  <si>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</si>
  <si>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</si>
  <si>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</si>
  <si>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</si>
  <si>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</si>
  <si>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</si>
  <si>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</si>
  <si>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</si>
  <si>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</si>
  <si>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</si>
  <si>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</si>
  <si>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</si>
  <si>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</si>
  <si>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</si>
  <si>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</si>
  <si>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</si>
  <si>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</si>
  <si>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</si>
  <si>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</si>
  <si>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</si>
  <si>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</si>
  <si>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</si>
  <si>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</si>
  <si>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</si>
  <si>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</si>
  <si>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</si>
  <si>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</si>
  <si>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</si>
  <si>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</si>
  <si>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</si>
  <si>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</si>
  <si>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</si>
  <si>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</si>
  <si>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</si>
  <si>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</si>
  <si>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</si>
  <si>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</si>
  <si>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</si>
  <si>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</si>
  <si>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</si>
  <si>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</si>
  <si>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</si>
  <si>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</si>
  <si>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</si>
  <si>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</si>
  <si>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</si>
  <si>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</si>
  <si>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</si>
  <si>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</si>
  <si>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</si>
  <si>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</si>
  <si>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</si>
  <si>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</si>
  <si>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</si>
  <si>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</si>
  <si>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</si>
  <si>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</si>
  <si>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</si>
  <si>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</si>
  <si>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</si>
  <si>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</si>
  <si>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</si>
  <si>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</si>
  <si>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</si>
  <si>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</si>
  <si>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</si>
  <si>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</si>
  <si>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</si>
  <si>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</si>
  <si>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</si>
  <si>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</si>
  <si>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</si>
  <si>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</si>
  <si>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</si>
  <si>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</si>
  <si>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</si>
  <si>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</si>
  <si>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</si>
  <si>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</si>
  <si>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</si>
  <si>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</si>
  <si>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</si>
  <si>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</si>
  <si>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</si>
  <si>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</si>
  <si>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</si>
  <si>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</si>
  <si>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</si>
  <si>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</si>
  <si>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</si>
  <si>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</si>
  <si>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</si>
  <si>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</si>
  <si>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</si>
  <si>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</si>
  <si>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</si>
  <si>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</si>
  <si>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</si>
  <si>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</si>
  <si>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</si>
  <si>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</si>
  <si>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</si>
  <si>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</si>
  <si>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</si>
  <si>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</si>
  <si>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</si>
  <si>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</si>
  <si>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</si>
  <si>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</si>
  <si>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</si>
  <si>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</si>
  <si>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</si>
  <si>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</si>
  <si>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</si>
  <si>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</si>
  <si>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</si>
  <si>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</si>
  <si>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</si>
  <si>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</si>
  <si>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</si>
  <si>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</si>
  <si>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</si>
  <si>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</si>
  <si>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</si>
  <si>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</si>
  <si>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</si>
  <si>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</si>
  <si>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</si>
  <si>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</si>
  <si>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</si>
  <si>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</si>
  <si>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</si>
  <si>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</si>
  <si>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</si>
  <si>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</si>
  <si>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</si>
  <si>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</si>
  <si>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</si>
  <si>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</si>
  <si>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</si>
  <si>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</si>
  <si>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</si>
  <si>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</si>
  <si>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</si>
  <si>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</si>
  <si>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</si>
  <si>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</si>
  <si>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</si>
  <si>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</si>
  <si>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</si>
  <si>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</si>
  <si>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</si>
  <si>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</si>
  <si>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</si>
  <si>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</si>
  <si>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</si>
  <si>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</si>
  <si>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</si>
  <si>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</si>
  <si>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</si>
  <si>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</si>
  <si>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</si>
  <si>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</si>
  <si>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</si>
  <si>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</si>
  <si>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</si>
  <si>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</si>
  <si>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</si>
  <si>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</si>
  <si>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</si>
  <si>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</si>
  <si>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</si>
  <si>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</si>
  <si>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</si>
  <si>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</si>
  <si>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</si>
  <si>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</si>
  <si>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</si>
  <si>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</si>
  <si>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</si>
  <si>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</si>
  <si>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</si>
  <si>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</si>
  <si>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</si>
  <si>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</si>
  <si>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</si>
  <si>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</si>
  <si>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</si>
  <si>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</si>
  <si>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</si>
  <si>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</si>
  <si>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</si>
  <si>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</si>
  <si>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</si>
  <si>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</si>
  <si>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</si>
  <si>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</si>
  <si>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</si>
  <si>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</si>
  <si>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</si>
  <si>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</si>
  <si>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</si>
  <si>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</si>
  <si>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</si>
  <si>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</si>
  <si>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</si>
  <si>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</si>
  <si>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</si>
  <si>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</si>
  <si>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</si>
  <si>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</si>
  <si>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</si>
  <si>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</si>
  <si>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</si>
  <si>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</si>
  <si>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</si>
  <si>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</si>
  <si>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</si>
  <si>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</si>
  <si>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</si>
  <si>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</si>
  <si>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</si>
  <si>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</si>
  <si>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</si>
  <si>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</si>
  <si>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</si>
  <si>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</si>
  <si>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</si>
  <si>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</si>
  <si>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</si>
  <si>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</si>
  <si>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</si>
  <si>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</si>
  <si>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</si>
  <si>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</si>
  <si>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</si>
  <si>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</si>
  <si>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</si>
  <si>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</si>
  <si>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</si>
  <si>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</si>
  <si>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</si>
  <si>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</si>
  <si>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</si>
  <si>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</si>
  <si>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</si>
  <si>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</si>
  <si>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</si>
  <si>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</si>
  <si>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</si>
  <si>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</si>
  <si>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</si>
  <si>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</si>
  <si>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</si>
  <si>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</si>
  <si>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</si>
  <si>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</si>
  <si>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</si>
  <si>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</si>
  <si>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</si>
  <si>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</si>
  <si>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</si>
  <si>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</si>
  <si>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</si>
  <si>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</si>
  <si>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</si>
  <si>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</si>
  <si>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</si>
  <si>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</si>
  <si>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</si>
  <si>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</si>
  <si>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</si>
  <si>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</si>
  <si>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</si>
  <si>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</si>
  <si>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</si>
  <si>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</si>
  <si>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</si>
  <si>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</si>
  <si>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</si>
  <si>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</si>
  <si>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</si>
  <si>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</si>
  <si>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</si>
  <si>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</si>
  <si>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</si>
  <si>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</si>
  <si>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</si>
  <si>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</si>
  <si>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</si>
  <si>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</si>
  <si>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</si>
  <si>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</si>
  <si>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</si>
  <si>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</si>
  <si>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</si>
  <si>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</si>
  <si>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</si>
  <si>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</si>
  <si>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</si>
  <si>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</si>
  <si>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</si>
  <si>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</si>
  <si>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</si>
  <si>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</si>
  <si>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</si>
  <si>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</si>
  <si>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</si>
  <si>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</si>
  <si>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</si>
  <si>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</si>
  <si>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</si>
  <si>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</si>
  <si>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</si>
  <si>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</si>
  <si>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</si>
  <si>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</si>
  <si>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</si>
  <si>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</si>
  <si>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</si>
  <si>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</si>
  <si>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</si>
  <si>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</si>
  <si>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</si>
  <si>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</si>
  <si>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</si>
  <si>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</si>
  <si>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</si>
  <si>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</si>
  <si>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</si>
  <si>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</si>
  <si>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</si>
  <si>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</si>
  <si>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</si>
  <si>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</si>
  <si>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</si>
  <si>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</si>
  <si>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</si>
  <si>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</si>
  <si>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</si>
  <si>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</si>
  <si>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</si>
  <si>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</si>
  <si>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</si>
  <si>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</si>
  <si>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</si>
  <si>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</si>
  <si>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</si>
  <si>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</si>
  <si>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</si>
  <si>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</si>
  <si>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</si>
  <si>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</si>
  <si>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</si>
  <si>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</si>
  <si>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</si>
  <si>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</si>
  <si>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</si>
  <si>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</si>
  <si>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</si>
  <si>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</si>
  <si>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</si>
  <si>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</si>
  <si>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</si>
  <si>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</si>
  <si>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</si>
  <si>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</si>
  <si>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</si>
  <si>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</si>
  <si>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</si>
  <si>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</si>
  <si>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</si>
  <si>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</si>
  <si>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</si>
  <si>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</si>
  <si>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</si>
  <si>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</si>
  <si>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</si>
  <si>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</si>
  <si>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</si>
  <si>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</si>
  <si>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</si>
  <si>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</si>
  <si>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</si>
  <si>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</si>
  <si>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</si>
  <si>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</si>
  <si>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</si>
  <si>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</si>
  <si>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</si>
  <si>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</si>
  <si>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</si>
  <si>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</si>
  <si>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</si>
  <si>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</si>
  <si>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</si>
  <si>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</si>
  <si>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</si>
  <si>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</si>
  <si>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</si>
  <si>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</si>
  <si>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</si>
  <si>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</si>
  <si>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</si>
  <si>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</si>
  <si>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</si>
  <si>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</si>
  <si>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</si>
  <si>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</si>
  <si>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</si>
  <si>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</si>
  <si>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</si>
  <si>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</si>
  <si>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</si>
  <si>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</si>
  <si>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</si>
  <si>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</si>
  <si>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</si>
  <si>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</si>
  <si>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</si>
  <si>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</si>
  <si>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</si>
  <si>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</si>
  <si>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</si>
  <si>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</si>
  <si>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</si>
  <si>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</si>
  <si>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</si>
  <si>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</si>
  <si>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</si>
  <si>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</si>
  <si>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</si>
  <si>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</si>
  <si>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</si>
  <si>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</si>
  <si>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</si>
  <si>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</si>
  <si>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</si>
  <si>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</si>
  <si>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</si>
  <si>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</si>
  <si>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</si>
  <si>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</si>
  <si>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</si>
  <si>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</si>
  <si>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</si>
  <si>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</si>
  <si>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</si>
  <si>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</si>
  <si>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</si>
  <si>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</si>
  <si>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</si>
  <si>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</si>
  <si>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</si>
  <si>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</si>
  <si>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</si>
  <si>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</si>
  <si>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</si>
  <si>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</si>
  <si>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</si>
  <si>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</si>
  <si>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</si>
  <si>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</si>
  <si>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</si>
  <si>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</si>
  <si>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</si>
  <si>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</si>
  <si>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</si>
  <si>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</si>
  <si>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</si>
  <si>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</si>
  <si>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</si>
  <si>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</si>
  <si>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</si>
  <si>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</si>
  <si>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</si>
  <si>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</si>
  <si>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</si>
  <si>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</si>
  <si>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</si>
  <si>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</si>
  <si>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</si>
  <si>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</si>
  <si>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</si>
  <si>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</si>
  <si>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</si>
  <si>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</si>
  <si>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</si>
  <si>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</si>
  <si>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</si>
  <si>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</si>
  <si>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</si>
  <si>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</si>
  <si>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</si>
  <si>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</si>
  <si>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</si>
  <si>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</si>
  <si>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</si>
  <si>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</si>
  <si>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</si>
  <si>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</si>
  <si>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</si>
  <si>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</si>
  <si>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</si>
  <si>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</si>
  <si>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</si>
  <si>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</si>
  <si>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</si>
  <si>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</si>
  <si>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</si>
  <si>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</si>
  <si>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</si>
  <si>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</si>
  <si>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</si>
  <si>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</si>
  <si>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</si>
  <si>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</si>
  <si>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</si>
  <si>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</si>
  <si>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</si>
  <si>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</si>
  <si>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</si>
  <si>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</si>
  <si>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</si>
  <si>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</si>
  <si>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</si>
  <si>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</si>
  <si>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</si>
  <si>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</si>
  <si>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</si>
  <si>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</si>
  <si>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</si>
  <si>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</si>
  <si>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</si>
  <si>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</si>
  <si>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</si>
  <si>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</si>
  <si>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</si>
  <si>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</si>
  <si>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</si>
  <si>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</si>
  <si>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</si>
  <si>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</si>
  <si>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</si>
  <si>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</si>
  <si>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</si>
  <si>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</si>
  <si>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</si>
  <si>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</si>
  <si>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</si>
  <si>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</si>
  <si>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</si>
  <si>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</si>
  <si>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</si>
  <si>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</si>
  <si>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</si>
  <si>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</si>
  <si>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</si>
  <si>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</si>
  <si>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</si>
  <si>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</si>
  <si>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</si>
  <si>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</si>
  <si>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</si>
  <si>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</si>
  <si>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</si>
  <si>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</si>
  <si>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</si>
  <si>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</si>
  <si>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</si>
  <si>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</si>
  <si>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</si>
  <si>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</si>
  <si>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</si>
  <si>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</si>
  <si>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</si>
  <si>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</si>
  <si>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</si>
  <si>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</si>
  <si>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</si>
  <si>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</si>
  <si>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</si>
  <si>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</si>
  <si>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</si>
  <si>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</si>
  <si>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</si>
  <si>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</si>
  <si>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</si>
  <si>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</si>
  <si>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</si>
  <si>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</si>
  <si>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</si>
  <si>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</si>
  <si>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</si>
  <si>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</si>
  <si>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</si>
  <si>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</si>
  <si>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</si>
  <si>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</si>
  <si>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</si>
  <si>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</si>
  <si>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</si>
  <si>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</si>
  <si>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</si>
  <si>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</si>
  <si>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</si>
  <si>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</si>
  <si>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</si>
  <si>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</si>
  <si>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</si>
  <si>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</si>
  <si>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</si>
  <si>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</si>
  <si>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</si>
  <si>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</si>
  <si>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</si>
  <si>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</si>
  <si>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</si>
  <si>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</si>
  <si>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</si>
  <si>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</si>
  <si>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</si>
  <si>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</si>
  <si>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</si>
  <si>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</si>
  <si>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</si>
  <si>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</si>
  <si>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</si>
  <si>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</si>
  <si>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</si>
  <si>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</si>
  <si>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</si>
  <si>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</si>
  <si>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</si>
  <si>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</si>
  <si>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</si>
  <si>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</si>
  <si>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</si>
  <si>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</si>
  <si>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</si>
  <si>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</si>
  <si>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</si>
  <si>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</si>
  <si>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</si>
  <si>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</si>
  <si>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</si>
  <si>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</si>
  <si>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</si>
  <si>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</si>
  <si>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</si>
  <si>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</si>
  <si>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</si>
  <si>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</si>
  <si>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</si>
  <si>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</si>
  <si>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</si>
  <si>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</si>
  <si>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</si>
  <si>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</si>
  <si>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</si>
  <si>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</si>
  <si>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</si>
  <si>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</si>
  <si>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</si>
  <si>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</si>
  <si>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</si>
  <si>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</si>
  <si>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</si>
  <si>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</si>
  <si>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</si>
  <si>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</si>
  <si>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</si>
  <si>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</si>
  <si>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</si>
  <si>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</si>
  <si>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</si>
  <si>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</si>
  <si>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</si>
  <si>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</si>
  <si>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</si>
  <si>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</si>
  <si>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</si>
  <si>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</si>
  <si>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</si>
  <si>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</si>
  <si>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</si>
  <si>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</si>
  <si>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</si>
  <si>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</si>
  <si>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</si>
  <si>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</si>
  <si>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</si>
  <si>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</si>
  <si>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</si>
  <si>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</si>
  <si>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</si>
  <si>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</si>
  <si>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</si>
  <si>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</si>
  <si>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</si>
  <si>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</si>
  <si>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</si>
  <si>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</si>
  <si>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</si>
  <si>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</si>
  <si>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</si>
  <si>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</si>
  <si>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</si>
  <si>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</si>
  <si>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</si>
  <si>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</si>
  <si>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</si>
  <si>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</si>
  <si>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</si>
  <si>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</si>
  <si>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</si>
  <si>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</si>
  <si>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</si>
  <si>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</si>
  <si>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</si>
  <si>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</si>
  <si>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</si>
  <si>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</si>
  <si>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</si>
  <si>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</si>
  <si>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</si>
  <si>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</si>
  <si>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</si>
  <si>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</si>
  <si>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</si>
  <si>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</si>
  <si>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</si>
  <si>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</si>
  <si>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</si>
  <si>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</si>
  <si>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</si>
  <si>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</si>
  <si>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</si>
  <si>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</si>
  <si>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</si>
  <si>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</si>
  <si>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</si>
  <si>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</si>
  <si>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</si>
  <si>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</si>
  <si>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</si>
  <si>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</si>
  <si>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</si>
  <si>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</si>
  <si>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</si>
  <si>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</si>
  <si>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</si>
  <si>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</si>
  <si>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</si>
  <si>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</si>
  <si>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</si>
  <si>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</si>
  <si>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</si>
  <si>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</si>
  <si>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</si>
  <si>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</si>
  <si>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</si>
  <si>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</si>
  <si>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</si>
  <si>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</si>
  <si>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</si>
  <si>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</si>
  <si>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</si>
  <si>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</si>
  <si>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</si>
  <si>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</si>
  <si>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</si>
  <si>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</si>
  <si>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</si>
  <si>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</si>
  <si>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</si>
  <si>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</si>
  <si>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</si>
  <si>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</si>
  <si>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</si>
  <si>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</si>
  <si>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</si>
  <si>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</si>
  <si>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</si>
  <si>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</si>
  <si>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</si>
  <si>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</si>
  <si>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</si>
  <si>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</si>
  <si>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</si>
  <si>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</si>
  <si>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</si>
  <si>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</si>
  <si>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</si>
  <si>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</si>
  <si>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</si>
  <si>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</si>
  <si>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</si>
  <si>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</si>
  <si>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</si>
  <si>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</si>
  <si>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</si>
  <si>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</si>
  <si>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</si>
  <si>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</si>
  <si>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</si>
  <si>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</si>
  <si>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</si>
  <si>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</si>
  <si>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</si>
  <si>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</si>
  <si>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</si>
  <si>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</si>
  <si>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</si>
  <si>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</si>
  <si>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</si>
  <si>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</si>
  <si>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</si>
  <si>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</si>
  <si>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</si>
  <si>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</si>
  <si>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</si>
  <si>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</si>
  <si>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</si>
  <si>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</si>
  <si>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</si>
  <si>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</si>
  <si>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</si>
  <si>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</si>
  <si>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</si>
  <si>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</si>
  <si>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</si>
  <si>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</si>
  <si>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</si>
  <si>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</si>
  <si>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</si>
  <si>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</si>
  <si>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</si>
  <si>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</si>
  <si>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</si>
  <si>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</si>
  <si>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</si>
  <si>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</si>
  <si>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</si>
  <si>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</si>
  <si>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</si>
  <si>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</si>
  <si>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</si>
  <si>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</si>
  <si>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</si>
  <si>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</si>
  <si>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</si>
  <si>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</si>
  <si>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</si>
  <si>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</si>
  <si>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</si>
  <si>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</si>
  <si>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</si>
  <si>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</si>
  <si>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</si>
  <si>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</si>
  <si>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</si>
  <si>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</si>
  <si>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</si>
  <si>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</si>
  <si>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</si>
  <si>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</si>
  <si>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</si>
  <si>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</si>
  <si>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</si>
  <si>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</si>
  <si>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</si>
  <si>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</si>
  <si>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</si>
  <si>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</si>
  <si>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</si>
  <si>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</si>
  <si>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</si>
  <si>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</si>
  <si>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</si>
  <si>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</si>
  <si>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</si>
  <si>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</si>
  <si>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</si>
  <si>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</si>
  <si>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</si>
  <si>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</si>
  <si>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</si>
  <si>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</si>
  <si>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</si>
  <si>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</si>
  <si>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</si>
  <si>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</si>
  <si>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</si>
  <si>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</si>
  <si>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</si>
  <si>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</si>
  <si>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</si>
  <si>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</si>
  <si>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</si>
  <si>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</si>
  <si>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</si>
  <si>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</si>
  <si>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</si>
  <si>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</si>
  <si>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</si>
  <si>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</si>
  <si>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</si>
  <si>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</si>
  <si>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</si>
  <si>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</si>
  <si>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</si>
  <si>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</si>
  <si>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</si>
  <si>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</si>
  <si>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</si>
  <si>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</si>
  <si>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</si>
  <si>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</si>
  <si>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</si>
  <si>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</si>
  <si>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</si>
  <si>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</si>
  <si>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</si>
  <si>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</si>
  <si>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</si>
  <si>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</si>
  <si>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</si>
  <si>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</si>
  <si>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</si>
  <si>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</si>
  <si>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</si>
  <si>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</si>
  <si>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</si>
  <si>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</si>
  <si>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</si>
  <si>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</si>
  <si>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</si>
  <si>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</si>
  <si>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</si>
  <si>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</si>
  <si>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</si>
  <si>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</si>
  <si>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</si>
  <si>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</si>
  <si>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</si>
  <si>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</si>
  <si>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</si>
  <si>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</si>
  <si>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</si>
  <si>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</si>
  <si>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</si>
  <si>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</si>
  <si>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</si>
  <si>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</si>
  <si>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</si>
  <si>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</si>
  <si>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</si>
  <si>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</si>
  <si>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</si>
  <si>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</si>
  <si>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</si>
  <si>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</si>
  <si>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</si>
  <si>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</si>
  <si>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</si>
  <si>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</si>
  <si>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</si>
  <si>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</si>
  <si>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</si>
  <si>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</si>
  <si>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</si>
  <si>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</si>
  <si>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</si>
  <si>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</si>
  <si>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</si>
  <si>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</si>
  <si>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</si>
  <si>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</si>
  <si>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</si>
  <si>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</si>
  <si>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</si>
  <si>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</si>
  <si>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</si>
  <si>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</si>
  <si>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</si>
  <si>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</si>
  <si>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</si>
  <si>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</si>
  <si>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</si>
  <si>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</si>
  <si>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</si>
  <si>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</si>
  <si>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</si>
  <si>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</si>
  <si>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</si>
  <si>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</si>
  <si>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</si>
  <si>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</si>
  <si>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</si>
  <si>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</si>
  <si>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</si>
  <si>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</si>
  <si>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</si>
  <si>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</si>
  <si>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</si>
  <si>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</si>
  <si>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</si>
  <si>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</si>
  <si>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</si>
  <si>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</si>
  <si>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</si>
  <si>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</si>
  <si>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</si>
  <si>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</si>
  <si>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</si>
  <si>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</si>
  <si>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</si>
  <si>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</si>
  <si>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</si>
  <si>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</si>
  <si>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</si>
  <si>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</si>
  <si>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</si>
  <si>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</si>
  <si>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</si>
  <si>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</si>
  <si>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</si>
  <si>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</si>
  <si>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</si>
  <si>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</si>
  <si>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</si>
  <si>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</si>
  <si>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</si>
  <si>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</si>
  <si>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</si>
  <si>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</si>
  <si>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</si>
  <si>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</si>
  <si>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</si>
  <si>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</si>
  <si>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</si>
  <si>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</si>
  <si>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</si>
  <si>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</si>
  <si>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</si>
  <si>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</si>
  <si>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</si>
  <si>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</si>
  <si>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</si>
  <si>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</si>
  <si>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</si>
  <si>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</si>
  <si>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</si>
  <si>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</si>
  <si>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</si>
  <si>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</si>
  <si>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</si>
  <si>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</si>
  <si>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</si>
  <si>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</si>
  <si>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</si>
  <si>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</si>
  <si>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</si>
  <si>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</si>
  <si>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</si>
  <si>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</si>
  <si>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</si>
  <si>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</si>
  <si>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</si>
  <si>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</si>
  <si>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</si>
  <si>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</si>
  <si>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</si>
  <si>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</si>
  <si>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</si>
  <si>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</si>
  <si>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</si>
  <si>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</si>
  <si>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</si>
  <si>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</si>
  <si>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</si>
  <si>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</si>
  <si>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</si>
  <si>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</si>
  <si>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</si>
  <si>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</si>
  <si>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</si>
  <si>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</si>
  <si>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</si>
  <si>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</si>
  <si>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</si>
  <si>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</si>
  <si>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</si>
  <si>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</si>
  <si>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</si>
  <si>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</si>
  <si>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</si>
  <si>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</si>
  <si>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</si>
  <si>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</si>
  <si>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</si>
  <si>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</si>
  <si>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</si>
  <si>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</si>
  <si>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</si>
  <si>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</si>
  <si>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</si>
  <si>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</si>
  <si>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</si>
  <si>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</si>
  <si>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</si>
  <si>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</si>
  <si>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</si>
  <si>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</si>
  <si>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</si>
  <si>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</si>
  <si>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</si>
  <si>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</si>
  <si>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</si>
  <si>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</si>
  <si>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</si>
  <si>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</si>
  <si>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</si>
  <si>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</si>
  <si>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</si>
  <si>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</si>
  <si>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</si>
  <si>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</si>
  <si>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</si>
  <si>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</si>
  <si>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</si>
  <si>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</si>
  <si>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</si>
  <si>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</si>
  <si>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</si>
  <si>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</si>
  <si>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</si>
  <si>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</si>
  <si>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</si>
  <si>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</si>
  <si>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</si>
  <si>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</si>
  <si>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</si>
  <si>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</si>
  <si>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</si>
  <si>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</si>
  <si>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</si>
  <si>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</si>
  <si>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</si>
  <si>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</si>
  <si>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</si>
  <si>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</si>
  <si>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</si>
  <si>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</si>
  <si>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</si>
  <si>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</si>
  <si>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</si>
  <si>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</si>
  <si>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</si>
  <si>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</si>
  <si>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</si>
  <si>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</si>
  <si>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</si>
  <si>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</si>
  <si>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</si>
  <si>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</si>
  <si>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</si>
  <si>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</si>
  <si>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</si>
  <si>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</si>
  <si>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</si>
  <si>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</si>
  <si>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</si>
  <si>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</si>
  <si>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</si>
  <si>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</si>
  <si>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</si>
  <si>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</si>
  <si>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</si>
  <si>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</si>
  <si>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</si>
  <si>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</si>
  <si>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</si>
  <si>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</si>
  <si>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</si>
  <si>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</si>
  <si>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</si>
  <si>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</si>
  <si>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</si>
  <si>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</si>
  <si>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</si>
  <si>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</si>
  <si>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</si>
  <si>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</si>
  <si>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</si>
  <si>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</si>
  <si>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</si>
  <si>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</si>
  <si>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</si>
  <si>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</si>
  <si>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</si>
  <si>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</si>
  <si>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</si>
  <si>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</si>
  <si>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</si>
  <si>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</si>
  <si>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</si>
  <si>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</si>
  <si>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</si>
  <si>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</si>
  <si>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</si>
  <si>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</si>
  <si>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</si>
  <si>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</si>
  <si>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</si>
  <si>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</si>
  <si>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</si>
  <si>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</si>
  <si>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</si>
  <si>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</si>
  <si>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</si>
  <si>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</si>
  <si>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</si>
  <si>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</si>
  <si>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</si>
  <si>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</si>
  <si>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</si>
  <si>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</si>
  <si>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</si>
  <si>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</si>
  <si>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</si>
  <si>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</si>
  <si>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</si>
  <si>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</si>
  <si>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</si>
  <si>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</si>
  <si>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</si>
  <si>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</si>
  <si>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</si>
  <si>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</si>
  <si>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</si>
  <si>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</si>
  <si>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</si>
  <si>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</si>
  <si>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</si>
  <si>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</si>
  <si>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</si>
  <si>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</si>
  <si>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</si>
  <si>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</si>
  <si>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</si>
  <si>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</si>
  <si>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</si>
  <si>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</si>
  <si>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</si>
  <si>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</si>
  <si>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</si>
  <si>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</si>
  <si>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</si>
  <si>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</si>
  <si>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</si>
  <si>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</si>
  <si>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</si>
  <si>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</si>
  <si>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</si>
  <si>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</si>
  <si>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</si>
  <si>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</si>
  <si>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</si>
  <si>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</si>
  <si>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</si>
  <si>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</si>
  <si>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</si>
  <si>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</si>
  <si>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</si>
  <si>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</si>
  <si>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</si>
  <si>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</si>
  <si>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</si>
  <si>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</si>
  <si>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</si>
  <si>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</si>
  <si>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</si>
  <si>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</si>
  <si>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</si>
  <si>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</si>
  <si>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</si>
  <si>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</si>
  <si>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</si>
  <si>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</si>
  <si>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</si>
  <si>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</si>
  <si>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</si>
  <si>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</si>
  <si>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</si>
  <si>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</si>
  <si>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</si>
  <si>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</si>
  <si>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</si>
  <si>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</si>
  <si>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</si>
  <si>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</si>
  <si>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</si>
  <si>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</si>
  <si>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</si>
  <si>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</si>
  <si>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</si>
  <si>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</si>
  <si>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</si>
  <si>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</si>
  <si>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</si>
  <si>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</si>
  <si>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</si>
  <si>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</si>
  <si>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</si>
  <si>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</si>
  <si>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</si>
  <si>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</si>
  <si>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</si>
  <si>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</si>
  <si>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</si>
  <si>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</si>
  <si>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</si>
  <si>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</si>
  <si>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</si>
  <si>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</si>
  <si>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</si>
  <si>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</si>
  <si>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</si>
  <si>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</si>
  <si>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</si>
  <si>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</si>
  <si>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</si>
  <si>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</si>
  <si>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</si>
  <si>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</si>
  <si>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</si>
  <si>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</si>
  <si>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</si>
  <si>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</si>
  <si>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</si>
  <si>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</si>
  <si>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</si>
  <si>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</si>
  <si>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</si>
  <si>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</si>
  <si>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</si>
  <si>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</si>
  <si>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</si>
  <si>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</si>
  <si>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</si>
  <si>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</si>
  <si>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</si>
  <si>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</si>
  <si>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</si>
  <si>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</si>
  <si>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</si>
  <si>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</si>
  <si>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</si>
  <si>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</si>
  <si>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</si>
  <si>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</si>
  <si>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</si>
  <si>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</si>
  <si>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</si>
  <si>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</si>
  <si>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</si>
  <si>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</si>
  <si>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</si>
  <si>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</si>
  <si>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</si>
  <si>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</si>
  <si>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</si>
  <si>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</si>
  <si>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</si>
  <si>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</si>
  <si>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</si>
  <si>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</si>
  <si>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</si>
  <si>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</si>
  <si>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</si>
  <si>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</si>
  <si>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</si>
  <si>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</si>
  <si>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</si>
  <si>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</si>
  <si>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</si>
  <si>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</si>
  <si>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</si>
  <si>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</si>
  <si>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</si>
  <si>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</si>
  <si>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</si>
  <si>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</si>
  <si>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</si>
  <si>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</si>
  <si>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</si>
  <si>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</si>
  <si>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</si>
  <si>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</si>
  <si>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</si>
  <si>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</si>
  <si>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</si>
  <si>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</si>
  <si>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</si>
  <si>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</si>
  <si>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</si>
  <si>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</si>
  <si>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</si>
  <si>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</si>
  <si>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</si>
  <si>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</si>
  <si>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</si>
  <si>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</si>
  <si>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</si>
  <si>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</si>
  <si>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</si>
  <si>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</si>
  <si>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</si>
  <si>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</si>
  <si>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</si>
  <si>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</si>
  <si>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</si>
  <si>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</si>
  <si>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</si>
  <si>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</si>
  <si>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</si>
  <si>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</si>
  <si>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</si>
  <si>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</si>
  <si>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</si>
  <si>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</si>
  <si>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</si>
  <si>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</si>
  <si>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</si>
  <si>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</si>
  <si>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</si>
  <si>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</si>
  <si>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</si>
  <si>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</si>
  <si>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</si>
  <si>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</si>
  <si>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</si>
  <si>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</si>
  <si>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</si>
  <si>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</si>
  <si>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</si>
  <si>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</si>
  <si>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</si>
  <si>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</si>
  <si>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</si>
  <si>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</si>
  <si>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</si>
  <si>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</si>
  <si>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</si>
  <si>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</si>
  <si>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</si>
  <si>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</si>
  <si>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</si>
  <si>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</si>
  <si>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</si>
  <si>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</si>
  <si>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</si>
  <si>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</si>
  <si>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</si>
  <si>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</si>
  <si>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</si>
  <si>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</si>
  <si>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</si>
  <si>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</si>
  <si>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</si>
  <si>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</si>
  <si>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</si>
  <si>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</si>
  <si>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</si>
  <si>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</si>
  <si>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</si>
  <si>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</si>
  <si>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</si>
  <si>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</si>
  <si>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</si>
  <si>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</si>
  <si>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</si>
  <si>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</si>
  <si>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</si>
  <si>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</si>
  <si>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</si>
  <si>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</si>
  <si>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</si>
  <si>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</si>
  <si>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</si>
  <si>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</si>
  <si>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</si>
  <si>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</si>
  <si>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</si>
  <si>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</si>
  <si>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</si>
  <si>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</si>
  <si>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</si>
  <si>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</si>
  <si>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</si>
  <si>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</si>
  <si>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</si>
  <si>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</si>
  <si>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</si>
  <si>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</si>
  <si>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</si>
  <si>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</si>
  <si>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</si>
  <si>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</si>
  <si>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</si>
  <si>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</si>
  <si>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</si>
  <si>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</si>
  <si>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</si>
  <si>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</si>
  <si>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</si>
  <si>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</si>
  <si>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</si>
  <si>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</si>
  <si>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</si>
  <si>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</si>
  <si>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</si>
  <si>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</si>
  <si>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</si>
  <si>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</si>
  <si>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</si>
  <si>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</si>
  <si>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</si>
  <si>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</si>
  <si>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</si>
  <si>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</si>
  <si>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</si>
  <si>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</si>
  <si>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</si>
  <si>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</si>
  <si>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</si>
  <si>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</si>
  <si>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</si>
  <si>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</si>
  <si>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</si>
  <si>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</si>
  <si>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</si>
  <si>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</si>
  <si>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</si>
  <si>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</si>
  <si>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</si>
  <si>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</si>
  <si>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</si>
  <si>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</si>
  <si>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</si>
  <si>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</si>
  <si>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</si>
  <si>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</si>
  <si>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</si>
  <si>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</si>
  <si>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</si>
  <si>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</si>
  <si>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</si>
  <si>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</si>
  <si>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</si>
  <si>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</si>
  <si>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</si>
  <si>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</si>
  <si>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</si>
  <si>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</si>
  <si>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</si>
  <si>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</si>
  <si>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</si>
  <si>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</si>
  <si>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</si>
  <si>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</si>
  <si>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</si>
  <si>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</si>
  <si>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</si>
  <si>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</si>
  <si>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</si>
  <si>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</si>
  <si>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</si>
  <si>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</si>
  <si>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</si>
  <si>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</si>
  <si>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</si>
  <si>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</si>
  <si>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</si>
  <si>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</si>
  <si>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</si>
  <si>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</si>
  <si>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</si>
  <si>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</si>
  <si>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</si>
  <si>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</si>
  <si>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</si>
  <si>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</si>
  <si>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</si>
  <si>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</si>
  <si>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</si>
  <si>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</si>
  <si>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</si>
  <si>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</si>
  <si>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</si>
  <si>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</si>
  <si>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</si>
  <si>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</si>
  <si>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</si>
  <si>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</si>
  <si>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</si>
  <si>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</si>
  <si>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</si>
  <si>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</si>
  <si>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</si>
  <si>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</si>
  <si>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</si>
  <si>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</si>
  <si>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</si>
  <si>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</si>
  <si>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</si>
  <si>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</si>
  <si>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</si>
  <si>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</si>
  <si>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</si>
  <si>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</si>
  <si>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</si>
  <si>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</si>
  <si>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</si>
  <si>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</si>
  <si>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</si>
  <si>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</si>
  <si>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</si>
  <si>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</si>
  <si>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</si>
  <si>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</si>
  <si>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</si>
  <si>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</si>
  <si>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</si>
  <si>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</si>
  <si>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</si>
  <si>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</si>
  <si>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</si>
  <si>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</si>
  <si>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</si>
  <si>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</si>
  <si>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</si>
  <si>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</si>
  <si>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</si>
  <si>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</si>
  <si>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</si>
  <si>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</si>
  <si>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</si>
  <si>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</si>
  <si>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</si>
  <si>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</si>
  <si>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</si>
  <si>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</si>
  <si>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</si>
  <si>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</si>
  <si>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</si>
  <si>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</si>
  <si>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</si>
  <si>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</si>
  <si>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</si>
  <si>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</si>
  <si>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</si>
  <si>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</si>
  <si>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</si>
  <si>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</si>
  <si>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</si>
  <si>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</si>
  <si>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</si>
  <si>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</si>
  <si>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</si>
  <si>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</si>
  <si>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</si>
  <si>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</si>
  <si>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</si>
  <si>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</si>
  <si>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</si>
  <si>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</si>
  <si>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</si>
  <si>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</si>
  <si>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</si>
  <si>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</si>
  <si>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</si>
  <si>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</si>
  <si>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</si>
  <si>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</si>
  <si>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</si>
  <si>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</si>
  <si>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</si>
  <si>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</si>
  <si>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</si>
  <si>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</si>
  <si>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</si>
  <si>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</si>
  <si>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</si>
  <si>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</si>
  <si>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</si>
  <si>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</si>
  <si>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</si>
  <si>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</si>
  <si>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</si>
  <si>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</si>
  <si>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</si>
  <si>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</si>
  <si>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</si>
  <si>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</si>
  <si>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</si>
  <si>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</si>
  <si>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</si>
  <si>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</si>
  <si>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</si>
  <si>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</si>
  <si>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</si>
  <si>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</si>
  <si>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</si>
  <si>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</si>
  <si>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</si>
  <si>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</si>
  <si>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</si>
  <si>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</si>
  <si>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</si>
  <si>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</si>
  <si>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</si>
  <si>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</si>
  <si>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</si>
  <si>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</si>
  <si>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</si>
  <si>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</si>
  <si>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</si>
  <si>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</si>
  <si>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</si>
  <si>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</si>
  <si>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</si>
  <si>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</si>
  <si>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</si>
  <si>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</si>
  <si>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</si>
  <si>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</si>
  <si>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</si>
  <si>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</si>
  <si>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</si>
  <si>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</si>
  <si>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</si>
  <si>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</si>
  <si>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</si>
  <si>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</si>
  <si>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</si>
  <si>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</si>
  <si>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</si>
  <si>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</si>
  <si>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</si>
  <si>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</si>
  <si>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</si>
  <si>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</si>
  <si>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</si>
  <si>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</si>
  <si>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</si>
  <si>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</si>
  <si>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</si>
  <si>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</si>
  <si>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</si>
  <si>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</si>
  <si>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</si>
  <si>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</si>
  <si>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</si>
  <si>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</si>
  <si>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</si>
  <si>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</si>
  <si>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</si>
  <si>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</si>
  <si>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</si>
  <si>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</si>
  <si>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</si>
  <si>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</si>
  <si>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</si>
  <si>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</si>
  <si>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</si>
  <si>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</si>
  <si>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</si>
  <si>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</si>
  <si>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</si>
  <si>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</si>
  <si>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</si>
  <si>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</si>
  <si>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</si>
  <si>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</si>
  <si>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</si>
  <si>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</si>
  <si>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</si>
  <si>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</si>
  <si>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</si>
  <si>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</si>
  <si>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</si>
  <si>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</si>
  <si>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</si>
  <si>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</si>
  <si>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</si>
  <si>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</si>
  <si>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</si>
  <si>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</si>
  <si>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</si>
  <si>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</si>
  <si>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</si>
  <si>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</si>
  <si>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</si>
  <si>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</si>
  <si>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</si>
  <si>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</si>
  <si>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</si>
  <si>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</si>
  <si>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</si>
  <si>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</si>
  <si>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</si>
  <si>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</si>
  <si>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</si>
  <si>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</si>
  <si>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</si>
  <si>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</si>
  <si>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</si>
  <si>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</si>
  <si>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</si>
  <si>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</si>
  <si>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</si>
  <si>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</si>
  <si>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</si>
  <si>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</si>
  <si>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</si>
  <si>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</si>
  <si>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</si>
  <si>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</si>
  <si>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</si>
  <si>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</si>
  <si>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</si>
  <si>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</si>
  <si>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</si>
  <si>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</si>
  <si>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</si>
  <si>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</si>
  <si>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</si>
  <si>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</si>
  <si>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</si>
  <si>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</si>
  <si>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</si>
  <si>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</si>
  <si>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</si>
  <si>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</si>
  <si>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</si>
  <si>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</si>
  <si>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</si>
  <si>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</si>
  <si>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</si>
  <si>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</si>
  <si>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</si>
  <si>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</si>
  <si>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</si>
  <si>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</si>
  <si>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</si>
  <si>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</si>
  <si>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</si>
  <si>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</si>
  <si>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</si>
  <si>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</si>
  <si>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</si>
  <si>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</si>
  <si>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</si>
  <si>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</si>
  <si>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</si>
  <si>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</si>
  <si>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</si>
  <si>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</si>
  <si>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</si>
  <si>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</si>
  <si>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</si>
  <si>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</si>
  <si>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</si>
  <si>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</si>
  <si>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</si>
  <si>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</si>
  <si>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</si>
  <si>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</si>
  <si>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</si>
  <si>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</si>
  <si>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</si>
  <si>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</si>
  <si>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</si>
  <si>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</si>
  <si>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</si>
  <si>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</si>
  <si>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</si>
  <si>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</si>
  <si>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</si>
  <si>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</si>
  <si>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</si>
  <si>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</si>
  <si>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</si>
  <si>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</si>
  <si>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</si>
  <si>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</si>
  <si>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</si>
  <si>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</si>
  <si>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</si>
  <si>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</si>
  <si>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</si>
  <si>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</si>
  <si>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</si>
  <si>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</si>
  <si>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</si>
  <si>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</si>
  <si>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</si>
  <si>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</si>
  <si>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</si>
  <si>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</si>
  <si>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</si>
  <si>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</si>
  <si>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</si>
  <si>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</si>
  <si>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</si>
  <si>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</si>
  <si>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</si>
  <si>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</si>
  <si>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</si>
  <si>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</si>
  <si>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</si>
  <si>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</si>
  <si>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</si>
  <si>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</si>
  <si>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</si>
  <si>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</si>
  <si>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</si>
  <si>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</si>
  <si>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</si>
  <si>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</si>
  <si>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</si>
  <si>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</si>
  <si>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</si>
  <si>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</si>
  <si>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</si>
  <si>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</si>
  <si>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</si>
  <si>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</si>
  <si>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</si>
  <si>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</si>
  <si>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</si>
  <si>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</si>
  <si>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</si>
  <si>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</si>
  <si>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</si>
  <si>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</si>
  <si>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</si>
  <si>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</si>
  <si>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</si>
  <si>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</si>
  <si>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</si>
  <si>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</si>
  <si>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</si>
  <si>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</si>
  <si>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</si>
  <si>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</si>
  <si>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</si>
  <si>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</si>
  <si>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</si>
  <si>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</si>
  <si>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</si>
  <si>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</si>
  <si>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</si>
  <si>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</si>
  <si>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</si>
  <si>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</si>
  <si>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</si>
  <si>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</si>
  <si>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</si>
  <si>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</si>
  <si>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</si>
  <si>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</si>
  <si>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</si>
  <si>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</si>
  <si>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</si>
  <si>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</si>
  <si>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</si>
  <si>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</si>
  <si>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</si>
  <si>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</si>
  <si>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</si>
  <si>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</si>
  <si>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</si>
  <si>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</si>
  <si>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</si>
  <si>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</si>
  <si>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</si>
  <si>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</si>
  <si>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</si>
  <si>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</si>
  <si>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</si>
  <si>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</si>
  <si>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</si>
  <si>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</si>
  <si>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</si>
  <si>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</si>
  <si>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</si>
  <si>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</si>
  <si>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</si>
  <si>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</si>
  <si>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</si>
  <si>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</si>
  <si>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</si>
  <si>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</si>
  <si>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</si>
  <si>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</si>
  <si>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</si>
  <si>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</si>
  <si>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</si>
  <si>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</si>
  <si>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</si>
  <si>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</si>
  <si>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</si>
  <si>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</si>
  <si>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</si>
  <si>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</si>
  <si>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</si>
  <si>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</si>
  <si>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</si>
  <si>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</si>
  <si>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</si>
  <si>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</si>
  <si>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</si>
  <si>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</si>
  <si>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</si>
  <si>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</si>
  <si>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</si>
  <si>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</si>
  <si>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</si>
  <si>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</si>
  <si>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</si>
  <si>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</si>
  <si>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</si>
  <si>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</si>
  <si>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</si>
  <si>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</si>
  <si>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</si>
  <si>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</si>
  <si>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</si>
  <si>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</si>
  <si>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</si>
  <si>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</si>
  <si>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</si>
  <si>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</si>
  <si>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</si>
  <si>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</si>
  <si>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</si>
  <si>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</si>
  <si>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</si>
  <si>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</si>
  <si>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</si>
  <si>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</si>
  <si>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</si>
  <si>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</si>
  <si>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</si>
  <si>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</si>
  <si>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</si>
  <si>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</si>
  <si>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</si>
  <si>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</si>
  <si>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</si>
  <si>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</si>
  <si>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</si>
  <si>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</si>
  <si>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</si>
  <si>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</si>
  <si>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</si>
  <si>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</si>
  <si>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</si>
  <si>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</si>
  <si>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</si>
  <si>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</si>
  <si>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</si>
  <si>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</si>
  <si>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</si>
  <si>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</si>
  <si>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</si>
  <si>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</si>
  <si>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</si>
  <si>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</si>
  <si>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</si>
  <si>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</si>
  <si>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</si>
  <si>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</si>
  <si>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</si>
  <si>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</si>
  <si>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</si>
  <si>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</si>
  <si>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</si>
  <si>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</si>
  <si>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</si>
  <si>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</si>
  <si>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</si>
  <si>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</si>
  <si>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</si>
  <si>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</si>
  <si>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</si>
  <si>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</si>
  <si>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</si>
  <si>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</si>
  <si>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</si>
  <si>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</si>
  <si>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</si>
  <si>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</si>
  <si>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</si>
  <si>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</si>
  <si>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</si>
  <si>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</si>
  <si>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</si>
  <si>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</si>
  <si>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</si>
  <si>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</si>
  <si>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</si>
  <si>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</si>
  <si>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</si>
  <si>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</si>
  <si>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</si>
  <si>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</si>
  <si>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</si>
  <si>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</si>
  <si>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</si>
  <si>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</si>
  <si>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</si>
  <si>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</si>
  <si>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</si>
  <si>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</si>
  <si>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</si>
  <si>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</si>
  <si>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</si>
  <si>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</si>
  <si>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</si>
  <si>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</si>
  <si>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</si>
  <si>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</si>
  <si>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</si>
  <si>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</si>
  <si>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</si>
  <si>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</si>
  <si>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</si>
  <si>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</si>
  <si>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</si>
  <si>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</si>
  <si>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</si>
  <si>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</si>
  <si>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</si>
  <si>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</si>
  <si>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</si>
  <si>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</si>
  <si>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</si>
  <si>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</si>
  <si>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</si>
  <si>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</si>
  <si>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</si>
  <si>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</si>
  <si>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</si>
  <si>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</si>
  <si>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</si>
  <si>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</si>
  <si>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</si>
  <si>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</si>
  <si>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</si>
  <si>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</si>
  <si>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</si>
  <si>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</si>
  <si>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</si>
  <si>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</si>
  <si>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</si>
  <si>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</si>
  <si>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</si>
  <si>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</si>
  <si>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</si>
  <si>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</si>
  <si>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</si>
  <si>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</si>
  <si>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</si>
  <si>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</si>
  <si>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</si>
  <si>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</si>
  <si>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</si>
  <si>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</si>
  <si>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</si>
  <si>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</si>
  <si>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</si>
  <si>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</si>
  <si>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</si>
  <si>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</si>
  <si>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</si>
  <si>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</si>
  <si>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</si>
  <si>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</si>
  <si>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</si>
  <si>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</si>
  <si>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</si>
  <si>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</si>
  <si>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</si>
  <si>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</si>
  <si>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</si>
  <si>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</si>
  <si>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</si>
  <si>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</si>
  <si>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</si>
  <si>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</si>
  <si>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</si>
  <si>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</si>
  <si>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</si>
  <si>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</si>
  <si>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</si>
  <si>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</si>
  <si>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</si>
  <si>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</si>
  <si>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</si>
  <si>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</si>
  <si>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</si>
  <si>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</si>
  <si>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</si>
  <si>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</si>
  <si>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</si>
  <si>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</si>
  <si>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</si>
  <si>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</si>
  <si>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</si>
  <si>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</si>
  <si>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</si>
  <si>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</si>
  <si>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</si>
  <si>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</si>
  <si>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</si>
  <si>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</si>
  <si>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</si>
  <si>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</si>
  <si>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</si>
  <si>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</si>
  <si>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</si>
  <si>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</si>
  <si>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</si>
  <si>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</si>
  <si>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</si>
  <si>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</si>
  <si>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</si>
  <si>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</si>
  <si>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</si>
  <si>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</si>
  <si>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</si>
  <si>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</si>
  <si>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</si>
  <si>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</si>
  <si>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</si>
  <si>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</si>
  <si>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</si>
  <si>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</si>
  <si>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</si>
  <si>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</si>
  <si>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</si>
  <si>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</si>
  <si>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</si>
  <si>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</si>
  <si>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</si>
  <si>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</si>
  <si>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</si>
  <si>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</si>
  <si>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</si>
  <si>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</si>
  <si>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</si>
  <si>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</si>
  <si>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</si>
  <si>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</si>
  <si>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</si>
  <si>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</si>
  <si>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</si>
  <si>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</si>
  <si>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</si>
  <si>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</si>
  <si>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</si>
  <si>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</si>
  <si>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</si>
  <si>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</si>
  <si>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</si>
  <si>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</si>
  <si>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</si>
  <si>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</si>
  <si>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</si>
  <si>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</si>
  <si>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</si>
  <si>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</si>
  <si>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</si>
  <si>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</si>
  <si>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</si>
  <si>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</si>
  <si>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</si>
  <si>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</si>
  <si>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</si>
  <si>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</si>
  <si>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</si>
  <si>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</si>
  <si>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</si>
  <si>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</si>
  <si>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</si>
  <si>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</si>
  <si>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</si>
  <si>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</si>
  <si>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</si>
  <si>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</si>
  <si>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</si>
  <si>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</si>
  <si>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</si>
  <si>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</si>
  <si>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</si>
  <si>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</si>
  <si>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</si>
  <si>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</si>
  <si>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</si>
  <si>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</si>
  <si>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</si>
  <si>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</si>
  <si>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</si>
  <si>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</si>
  <si>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</si>
  <si>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</si>
  <si>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</si>
  <si>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</si>
  <si>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</si>
  <si>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</si>
  <si>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</si>
  <si>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</si>
  <si>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</si>
  <si>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</si>
  <si>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</si>
  <si>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</si>
  <si>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</si>
  <si>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</si>
  <si>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</si>
  <si>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</si>
  <si>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</si>
  <si>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</si>
  <si>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</si>
  <si>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</si>
  <si>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</si>
  <si>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</si>
  <si>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</si>
  <si>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</si>
  <si>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</si>
  <si>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</si>
  <si>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</si>
  <si>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</si>
  <si>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</si>
  <si>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</si>
  <si>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</si>
  <si>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</si>
  <si>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</si>
  <si>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</si>
  <si>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</si>
  <si>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</si>
  <si>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</si>
  <si>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</si>
  <si>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</si>
  <si>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</si>
  <si>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</si>
  <si>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</si>
  <si>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</si>
  <si>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</si>
  <si>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</si>
  <si>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</si>
  <si>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</si>
  <si>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</si>
  <si>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</si>
  <si>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</si>
  <si>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</si>
  <si>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</si>
  <si>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</si>
  <si>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</si>
  <si>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</si>
  <si>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</si>
  <si>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</si>
  <si>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</si>
  <si>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</si>
  <si>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</si>
  <si>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</si>
  <si>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</si>
  <si>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</si>
  <si>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</si>
  <si>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</si>
  <si>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</si>
  <si>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</si>
  <si>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</si>
  <si>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</si>
  <si>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</si>
  <si>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</si>
  <si>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</si>
  <si>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</si>
  <si>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</si>
  <si>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</si>
  <si>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</si>
  <si>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</si>
  <si>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</si>
  <si>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</si>
  <si>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</si>
  <si>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</si>
  <si>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</si>
  <si>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</si>
  <si>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</si>
  <si>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</si>
  <si>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</si>
  <si>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</si>
  <si>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</si>
  <si>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</si>
  <si>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</si>
  <si>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</si>
  <si>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</si>
  <si>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</si>
  <si>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</si>
  <si>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</si>
  <si>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</si>
  <si>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</si>
  <si>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</si>
  <si>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</si>
  <si>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</si>
  <si>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</si>
  <si>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</si>
  <si>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</si>
  <si>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</si>
  <si>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</si>
  <si>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</si>
  <si>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</si>
  <si>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</si>
  <si>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</si>
  <si>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</si>
  <si>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</si>
  <si>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</si>
  <si>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</si>
  <si>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</si>
  <si>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</si>
  <si>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</si>
  <si>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</si>
  <si>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</si>
  <si>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</si>
  <si>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</si>
  <si>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</si>
  <si>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</si>
  <si>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</si>
  <si>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</si>
  <si>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</si>
  <si>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</si>
  <si>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</si>
  <si>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</si>
  <si>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</si>
  <si>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</si>
  <si>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</si>
  <si>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</si>
  <si>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</si>
  <si>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</si>
  <si>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</si>
  <si>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</si>
  <si>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</si>
  <si>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</si>
  <si>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</si>
  <si>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</si>
  <si>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</si>
  <si>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</si>
  <si>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</si>
  <si>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</si>
  <si>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</si>
  <si>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</si>
  <si>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</si>
  <si>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</si>
  <si>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</si>
  <si>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</si>
  <si>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</si>
  <si>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</si>
  <si>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</si>
  <si>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</si>
  <si>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</si>
  <si>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</si>
  <si>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</si>
  <si>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</si>
  <si>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</si>
  <si>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</si>
  <si>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</si>
  <si>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</si>
  <si>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</si>
  <si>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</si>
  <si>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</si>
  <si>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</si>
  <si>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</si>
  <si>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</si>
  <si>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</si>
  <si>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</si>
  <si>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</si>
  <si>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</si>
  <si>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</si>
  <si>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</si>
  <si>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</si>
  <si>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</si>
  <si>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</si>
  <si>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</si>
  <si>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</si>
  <si>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</si>
  <si>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</si>
  <si>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</si>
  <si>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</si>
  <si>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</si>
  <si>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</si>
  <si>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</si>
  <si>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</si>
  <si>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</si>
  <si>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</si>
  <si>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</si>
  <si>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</si>
  <si>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</si>
  <si>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</si>
  <si>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</si>
  <si>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</si>
  <si>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</si>
  <si>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</si>
  <si>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</si>
  <si>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</si>
  <si>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</si>
  <si>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</si>
  <si>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</si>
  <si>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</si>
  <si>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</si>
  <si>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</si>
  <si>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</si>
  <si>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</si>
  <si>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</si>
  <si>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</si>
  <si>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</si>
  <si>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</si>
  <si>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</si>
  <si>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</si>
  <si>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</si>
  <si>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</si>
  <si>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</si>
  <si>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</si>
  <si>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</si>
  <si>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</si>
  <si>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</si>
  <si>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</si>
  <si>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</si>
  <si>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</si>
  <si>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</si>
  <si>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</si>
  <si>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</si>
  <si>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</si>
  <si>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</si>
  <si>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</si>
  <si>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</si>
  <si>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</si>
  <si>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</si>
  <si>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</si>
  <si>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</si>
  <si>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</si>
  <si>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</si>
  <si>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</si>
  <si>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</si>
  <si>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</si>
  <si>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</si>
  <si>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</si>
  <si>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</si>
  <si>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</si>
  <si>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</si>
  <si>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</si>
  <si>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</si>
  <si>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</si>
  <si>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</si>
  <si>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</si>
  <si>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</si>
  <si>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</si>
  <si>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</si>
  <si>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</si>
  <si>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</si>
  <si>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</si>
  <si>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</si>
  <si>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</si>
  <si>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</si>
  <si>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</si>
  <si>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</si>
  <si>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</si>
  <si>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</si>
  <si>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</si>
  <si>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</si>
  <si>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</si>
  <si>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</si>
  <si>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</si>
  <si>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</si>
  <si>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</si>
  <si>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</si>
  <si>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</si>
  <si>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</si>
  <si>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</si>
  <si>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</si>
  <si>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</si>
  <si>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</si>
  <si>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</si>
  <si>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</si>
  <si>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</si>
  <si>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</si>
  <si>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</si>
  <si>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</si>
  <si>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</si>
  <si>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</si>
  <si>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</si>
  <si>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</si>
  <si>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</si>
  <si>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</si>
  <si>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</si>
  <si>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</si>
  <si>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</si>
  <si>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</si>
  <si>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</si>
  <si>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</si>
  <si>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</si>
  <si>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</si>
  <si>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</si>
  <si>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</si>
  <si>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</si>
  <si>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</si>
  <si>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</si>
  <si>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</si>
  <si>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</si>
  <si>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</si>
  <si>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</si>
  <si>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</si>
  <si>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</si>
  <si>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</si>
  <si>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</si>
  <si>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</si>
  <si>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</si>
  <si>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</si>
  <si>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</si>
  <si>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</si>
  <si>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</si>
  <si>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</si>
  <si>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</si>
  <si>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</si>
  <si>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</si>
  <si>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</si>
  <si>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</si>
  <si>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</si>
  <si>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</si>
  <si>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</si>
  <si>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</si>
  <si>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</si>
  <si>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</si>
  <si>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</si>
  <si>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</si>
  <si>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</si>
  <si>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</si>
  <si>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</si>
  <si>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</si>
  <si>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</si>
  <si>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</si>
  <si>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</si>
  <si>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</si>
  <si>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</si>
  <si>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</si>
  <si>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</si>
  <si>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</si>
  <si>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</si>
  <si>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</si>
  <si>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</si>
  <si>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</si>
  <si>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</si>
  <si>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</si>
  <si>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</si>
  <si>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</si>
  <si>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</si>
  <si>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</si>
  <si>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</si>
  <si>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</si>
  <si>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</si>
  <si>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</si>
  <si>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</si>
  <si>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</si>
  <si>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</si>
  <si>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</si>
  <si>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</si>
  <si>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</si>
  <si>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</si>
  <si>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</si>
  <si>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</si>
  <si>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</si>
  <si>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</si>
  <si>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</si>
  <si>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</si>
  <si>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</si>
  <si>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</si>
  <si>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</si>
  <si>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</si>
  <si>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</si>
  <si>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</si>
  <si>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</si>
  <si>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</si>
  <si>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</si>
  <si>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</si>
  <si>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</si>
  <si>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</si>
  <si>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</si>
  <si>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</si>
  <si>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</si>
  <si>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</si>
  <si>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</si>
  <si>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</si>
  <si>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</si>
  <si>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</si>
  <si>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</si>
  <si>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</si>
  <si>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</si>
  <si>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</si>
  <si>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</si>
  <si>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</si>
  <si>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</si>
  <si>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</si>
  <si>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</si>
  <si>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</si>
  <si>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</si>
  <si>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</si>
  <si>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</si>
  <si>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</si>
  <si>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</si>
  <si>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</si>
  <si>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</si>
  <si>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</si>
  <si>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</si>
  <si>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</si>
  <si>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</si>
  <si>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</si>
  <si>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</si>
  <si>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</si>
  <si>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</si>
  <si>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</si>
  <si>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</si>
  <si>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</si>
  <si>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</si>
  <si>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</si>
  <si>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</si>
  <si>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</si>
  <si>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</si>
  <si>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</si>
  <si>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</si>
  <si>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</si>
  <si>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</si>
  <si>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</si>
  <si>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</si>
  <si>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</si>
  <si>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</si>
  <si>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</si>
  <si>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</si>
  <si>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</si>
  <si>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</si>
  <si>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</si>
  <si>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</si>
  <si>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</si>
  <si>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</si>
  <si>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</si>
  <si>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</si>
  <si>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</si>
  <si>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</si>
  <si>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</si>
  <si>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</si>
  <si>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</si>
  <si>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</si>
  <si>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</si>
  <si>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</si>
  <si>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</si>
  <si>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</si>
  <si>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</si>
  <si>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</si>
  <si>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</si>
  <si>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</si>
  <si>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</si>
  <si>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</si>
  <si>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</si>
  <si>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</si>
  <si>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</si>
  <si>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</si>
  <si>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</si>
  <si>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</si>
  <si>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</si>
  <si>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</si>
  <si>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</si>
  <si>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</si>
  <si>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</si>
  <si>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</si>
  <si>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</si>
  <si>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</si>
  <si>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</si>
  <si>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</si>
  <si>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</si>
  <si>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</si>
  <si>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</si>
  <si>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</si>
  <si>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</si>
  <si>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</si>
  <si>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</si>
  <si>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</si>
  <si>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</si>
  <si>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</si>
  <si>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</si>
  <si>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</si>
  <si>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</si>
  <si>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</si>
  <si>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</si>
  <si>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</si>
  <si>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</si>
  <si>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</si>
  <si>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</si>
  <si>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</si>
  <si>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</si>
  <si>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</si>
  <si>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</si>
  <si>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</si>
  <si>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</si>
  <si>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</si>
  <si>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</si>
  <si>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</si>
  <si>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</si>
  <si>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</si>
  <si>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</si>
  <si>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</si>
  <si>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</si>
  <si>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</si>
  <si>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</si>
  <si>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</si>
  <si>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</si>
  <si>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</si>
  <si>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</si>
  <si>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</si>
  <si>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</si>
  <si>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</si>
  <si>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</si>
  <si>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</si>
  <si>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</si>
  <si>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</si>
  <si>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</si>
  <si>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</si>
  <si>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</si>
  <si>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</si>
  <si>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</si>
  <si>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</si>
  <si>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</si>
  <si>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</si>
  <si>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</si>
  <si>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</si>
  <si>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</si>
  <si>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</si>
  <si>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</si>
  <si>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</si>
  <si>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</si>
  <si>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</si>
  <si>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</si>
  <si>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</si>
  <si>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</si>
  <si>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</si>
  <si>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</si>
  <si>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</si>
  <si>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</si>
  <si>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</si>
  <si>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</si>
  <si>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</si>
  <si>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</si>
  <si>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</si>
  <si>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</si>
  <si>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</si>
  <si>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</si>
  <si>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</si>
  <si>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</si>
  <si>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</si>
  <si>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</si>
  <si>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</si>
  <si>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</si>
  <si>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</si>
  <si>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</si>
  <si>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</si>
  <si>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</si>
  <si>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</si>
  <si>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</si>
  <si>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</si>
  <si>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</si>
  <si>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</si>
  <si>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</si>
  <si>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</si>
  <si>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</si>
  <si>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</si>
  <si>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</si>
  <si>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</si>
  <si>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</si>
  <si>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</si>
  <si>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</si>
  <si>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</si>
  <si>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</si>
  <si>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</si>
  <si>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</si>
  <si>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</si>
  <si>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</si>
  <si>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</si>
  <si>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</si>
  <si>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</si>
  <si>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</si>
  <si>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</si>
  <si>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</si>
  <si>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</si>
  <si>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</si>
  <si>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</si>
  <si>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</si>
  <si>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</si>
  <si>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</si>
  <si>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</si>
  <si>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</si>
  <si>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</si>
  <si>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</si>
  <si>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</si>
  <si>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</si>
  <si>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</si>
  <si>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</si>
  <si>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</si>
  <si>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</si>
  <si>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</si>
  <si>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</si>
  <si>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</si>
  <si>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</si>
  <si>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</si>
  <si>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</si>
  <si>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</si>
  <si>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</si>
  <si>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</si>
  <si>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</si>
  <si>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</si>
  <si>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</si>
  <si>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</si>
  <si>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</si>
  <si>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</si>
  <si>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</si>
  <si>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</si>
  <si>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</si>
  <si>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</si>
  <si>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</si>
  <si>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</si>
  <si>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</si>
  <si>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</si>
  <si>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</si>
  <si>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</si>
  <si>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</si>
  <si>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</si>
  <si>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</si>
  <si>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</si>
  <si>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</si>
  <si>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</si>
  <si>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</si>
  <si>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</si>
  <si>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</si>
  <si>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</si>
  <si>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</si>
  <si>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</si>
  <si>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</si>
  <si>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</si>
  <si>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</si>
  <si>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</si>
  <si>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</si>
  <si>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</si>
  <si>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</si>
  <si>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</si>
  <si>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</si>
  <si>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</si>
  <si>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</si>
  <si>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</si>
  <si>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</si>
  <si>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</si>
  <si>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</si>
  <si>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</si>
  <si>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</si>
  <si>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</si>
  <si>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</si>
  <si>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</si>
  <si>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</si>
  <si>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</si>
  <si>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</si>
  <si>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</si>
  <si>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</si>
  <si>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</si>
  <si>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</si>
  <si>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</si>
  <si>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</si>
  <si>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</si>
  <si>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</si>
  <si>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</si>
  <si>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</si>
  <si>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</si>
  <si>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</si>
  <si>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</si>
  <si>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</si>
  <si>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</si>
  <si>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</si>
  <si>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</si>
  <si>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</si>
  <si>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</si>
  <si>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</si>
  <si>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</si>
  <si>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</si>
  <si>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</si>
  <si>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</si>
  <si>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</si>
  <si>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</si>
  <si>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</si>
  <si>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</si>
  <si>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</si>
  <si>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</si>
  <si>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</si>
  <si>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</si>
  <si>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</si>
  <si>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</si>
  <si>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</si>
  <si>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</si>
  <si>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</si>
  <si>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</si>
  <si>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</si>
  <si>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</si>
  <si>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</si>
  <si>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</si>
  <si>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</si>
  <si>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</si>
  <si>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</si>
  <si>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</si>
  <si>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</si>
  <si>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</si>
  <si>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</si>
  <si>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</si>
  <si>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</si>
  <si>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</si>
  <si>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</si>
  <si>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</si>
  <si>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</si>
  <si>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</si>
  <si>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</si>
  <si>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</si>
  <si>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</si>
  <si>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</si>
  <si>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</si>
  <si>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</si>
  <si>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</si>
  <si>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</si>
  <si>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</si>
  <si>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</si>
  <si>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</si>
  <si>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</si>
  <si>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</si>
  <si>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</si>
  <si>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</si>
  <si>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</si>
  <si>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</si>
  <si>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</si>
  <si>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</si>
  <si>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</si>
  <si>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</si>
  <si>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</si>
  <si>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</si>
  <si>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</si>
  <si>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</si>
  <si>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</si>
  <si>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</si>
  <si>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</si>
  <si>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</si>
  <si>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</si>
  <si>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</si>
  <si>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</si>
  <si>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</si>
  <si>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</si>
  <si>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</si>
  <si>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</si>
  <si>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</si>
  <si>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</si>
  <si>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</si>
  <si>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</si>
  <si>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</si>
  <si>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</si>
  <si>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</si>
  <si>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</si>
  <si>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</si>
  <si>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</si>
  <si>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</si>
  <si>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</si>
  <si>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</si>
  <si>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</si>
  <si>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</si>
  <si>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</si>
  <si>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</si>
  <si>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</si>
  <si>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</si>
  <si>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</si>
  <si>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</si>
  <si>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</si>
  <si>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</si>
  <si>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</si>
  <si>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</si>
  <si>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</si>
  <si>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</si>
  <si>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</si>
  <si>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</si>
  <si>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</si>
  <si>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</si>
  <si>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</si>
  <si>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</si>
  <si>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</si>
  <si>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</si>
  <si>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</si>
  <si>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</si>
  <si>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</si>
  <si>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</si>
  <si>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</si>
  <si>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</si>
  <si>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</si>
  <si>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</si>
  <si>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</si>
  <si>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</si>
  <si>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</si>
  <si>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</si>
  <si>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</si>
  <si>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</si>
  <si>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</si>
  <si>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</si>
  <si>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</si>
  <si>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</si>
  <si>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</si>
  <si>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</si>
  <si>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</si>
  <si>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</si>
  <si>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</si>
  <si>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</si>
  <si>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</si>
  <si>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</si>
  <si>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</si>
  <si>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</si>
  <si>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</si>
  <si>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</si>
  <si>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</si>
  <si>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</si>
  <si>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</si>
  <si>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</si>
  <si>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</si>
  <si>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</si>
  <si>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</si>
  <si>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</si>
  <si>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</si>
  <si>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</si>
  <si>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</si>
  <si>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</si>
  <si>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</si>
  <si>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</si>
  <si>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</si>
  <si>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</si>
  <si>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</si>
  <si>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</si>
  <si>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</si>
  <si>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</si>
  <si>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</si>
  <si>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</si>
  <si>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</si>
  <si>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</si>
  <si>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</si>
  <si>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</si>
  <si>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</si>
  <si>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</si>
  <si>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</si>
  <si>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</si>
  <si>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</si>
  <si>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</si>
  <si>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</si>
  <si>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</si>
  <si>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</si>
  <si>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</si>
  <si>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</si>
  <si>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</si>
  <si>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</si>
  <si>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</si>
  <si>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</si>
  <si>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</si>
  <si>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</si>
  <si>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</si>
  <si>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</si>
  <si>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</si>
  <si>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</si>
  <si>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</si>
  <si>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</si>
  <si>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</si>
  <si>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</si>
  <si>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</si>
  <si>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</si>
  <si>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</si>
  <si>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</si>
  <si>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</si>
  <si>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</si>
  <si>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</si>
  <si>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</si>
  <si>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</si>
  <si>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</si>
  <si>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</si>
  <si>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</si>
  <si>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</si>
  <si>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</si>
  <si>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</si>
  <si>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</si>
  <si>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</si>
  <si>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</si>
  <si>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</si>
  <si>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</si>
  <si>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</si>
  <si>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</si>
  <si>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</si>
  <si>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</si>
  <si>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</si>
  <si>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</si>
  <si>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</si>
  <si>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</si>
  <si>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</si>
  <si>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</si>
  <si>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</si>
  <si>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</si>
  <si>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</si>
  <si>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</si>
  <si>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</si>
  <si>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</si>
  <si>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</si>
  <si>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</si>
  <si>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</si>
  <si>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</si>
  <si>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</si>
  <si>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</si>
  <si>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</si>
  <si>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</si>
  <si>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</si>
  <si>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</si>
  <si>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</si>
  <si>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</si>
  <si>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</si>
  <si>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</si>
  <si>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</si>
  <si>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</si>
  <si>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</si>
  <si>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</si>
  <si>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</si>
  <si>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</si>
  <si>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</si>
  <si>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</si>
  <si>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</si>
  <si>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</si>
  <si>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</si>
  <si>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</si>
  <si>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</si>
  <si>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</si>
  <si>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</si>
  <si>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</si>
  <si>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</si>
  <si>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</si>
  <si>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</si>
  <si>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</si>
  <si>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</si>
  <si>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</si>
  <si>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</si>
  <si>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</si>
  <si>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</si>
  <si>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</si>
  <si>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</si>
  <si>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</si>
  <si>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</si>
  <si>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</si>
  <si>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</si>
  <si>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</si>
  <si>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</si>
  <si>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</si>
  <si>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</si>
  <si>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</si>
  <si>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</si>
  <si>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</si>
  <si>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</si>
  <si>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</si>
  <si>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</si>
  <si>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</si>
  <si>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</si>
  <si>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</si>
  <si>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</si>
  <si>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</si>
  <si>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</si>
  <si>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</si>
  <si>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</si>
  <si>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</si>
  <si>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</si>
  <si>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</si>
  <si>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</si>
  <si>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</si>
  <si>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</si>
  <si>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</si>
  <si>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</si>
  <si>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</si>
  <si>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</si>
  <si>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</si>
  <si>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</si>
  <si>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</si>
  <si>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</si>
  <si>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</si>
  <si>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</si>
  <si>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</si>
  <si>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</si>
  <si>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</si>
  <si>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</si>
  <si>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</si>
  <si>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</si>
  <si>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</si>
  <si>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</si>
  <si>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</si>
  <si>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</si>
  <si>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</si>
  <si>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</si>
  <si>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</si>
  <si>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</si>
  <si>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</si>
  <si>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</si>
  <si>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</si>
  <si>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</si>
  <si>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</si>
  <si>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</si>
  <si>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</si>
  <si>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</si>
  <si>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</si>
  <si>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</si>
  <si>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</si>
  <si>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</si>
  <si>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</si>
  <si>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</si>
  <si>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</si>
  <si>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</si>
  <si>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</si>
  <si>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</si>
  <si>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</si>
  <si>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</si>
  <si>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</si>
  <si>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</si>
  <si>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</si>
  <si>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</si>
  <si>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</si>
  <si>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</si>
  <si>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</si>
  <si>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</si>
  <si>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</si>
  <si>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</si>
  <si>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</si>
  <si>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</si>
  <si>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</si>
  <si>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</si>
  <si>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</si>
  <si>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</si>
  <si>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</si>
  <si>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</si>
  <si>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</si>
  <si>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</si>
  <si>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</si>
  <si>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</si>
  <si>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</si>
  <si>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</si>
  <si>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</si>
  <si>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</si>
  <si>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</si>
  <si>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</si>
  <si>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</si>
  <si>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</si>
  <si>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</si>
  <si>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</si>
  <si>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</si>
  <si>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</si>
  <si>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</si>
  <si>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</si>
  <si>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</si>
  <si>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</si>
  <si>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</si>
  <si>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</si>
  <si>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</si>
  <si>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</si>
  <si>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</si>
  <si>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</si>
  <si>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</si>
  <si>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</si>
  <si>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</si>
  <si>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</si>
  <si>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</si>
  <si>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</si>
  <si>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</si>
  <si>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</si>
  <si>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</si>
  <si>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</si>
  <si>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</si>
  <si>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</si>
  <si>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</si>
  <si>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</si>
  <si>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</si>
  <si>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</si>
  <si>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</si>
  <si>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</si>
  <si>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</si>
  <si>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</si>
  <si>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</si>
  <si>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</si>
  <si>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</si>
  <si>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</si>
  <si>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</si>
  <si>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</si>
  <si>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</si>
  <si>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</si>
  <si>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</si>
  <si>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</si>
  <si>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</si>
  <si>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</si>
  <si>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</si>
  <si>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</si>
  <si>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</si>
  <si>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</si>
  <si>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</si>
  <si>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</si>
  <si>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</si>
  <si>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</si>
  <si>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</si>
  <si>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</si>
  <si>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</si>
  <si>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</si>
  <si>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</si>
  <si>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</si>
  <si>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</si>
  <si>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</si>
  <si>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</si>
  <si>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</si>
  <si>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</si>
  <si>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</si>
  <si>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</si>
  <si>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</si>
  <si>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</si>
  <si>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</si>
  <si>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</si>
  <si>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</si>
  <si>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</si>
  <si>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</si>
  <si>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</si>
  <si>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</si>
  <si>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</si>
  <si>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</si>
  <si>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</si>
  <si>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</si>
  <si>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</si>
  <si>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</si>
  <si>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</si>
  <si>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</si>
  <si>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</si>
  <si>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</si>
  <si>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</si>
  <si>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</si>
  <si>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</si>
  <si>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</si>
  <si>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</si>
  <si>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</si>
  <si>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</si>
  <si>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</si>
  <si>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</si>
  <si>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</si>
  <si>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</si>
  <si>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</si>
  <si>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</si>
  <si>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</si>
  <si>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</si>
  <si>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</si>
  <si>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</si>
  <si>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</si>
  <si>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</si>
  <si>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</si>
  <si>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</si>
  <si>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</si>
  <si>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</si>
  <si>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</si>
  <si>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</si>
  <si>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</si>
  <si>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</si>
  <si>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</si>
  <si>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</si>
  <si>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</si>
  <si>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</si>
  <si>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</si>
  <si>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</si>
  <si>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</si>
  <si>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</si>
  <si>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</si>
  <si>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</si>
  <si>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</si>
  <si>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</si>
  <si>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</si>
  <si>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</si>
  <si>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</si>
  <si>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</si>
  <si>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</si>
  <si>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</si>
  <si>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</si>
  <si>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</si>
  <si>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</si>
  <si>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</si>
  <si>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</si>
  <si>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</si>
  <si>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</si>
  <si>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</si>
  <si>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</si>
  <si>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</si>
  <si>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</si>
  <si>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</si>
  <si>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</si>
  <si>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</si>
  <si>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</si>
  <si>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</si>
  <si>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</si>
  <si>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</si>
  <si>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</si>
  <si>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</si>
  <si>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</si>
  <si>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</si>
  <si>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</si>
  <si>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</si>
  <si>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</si>
  <si>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</si>
  <si>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</si>
  <si>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</si>
  <si>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</si>
  <si>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</si>
  <si>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</si>
  <si>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</si>
  <si>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</si>
  <si>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</si>
  <si>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</si>
  <si>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</si>
  <si>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</si>
  <si>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</si>
  <si>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</si>
  <si>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</si>
  <si>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</si>
  <si>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</si>
  <si>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</si>
  <si>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</si>
  <si>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</si>
  <si>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</si>
  <si>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</si>
  <si>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</si>
  <si>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</si>
  <si>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</si>
  <si>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</si>
  <si>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</si>
  <si>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</si>
  <si>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</si>
  <si>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</si>
  <si>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</si>
  <si>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</si>
  <si>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</si>
  <si>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</si>
  <si>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</si>
  <si>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</si>
  <si>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</si>
  <si>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</si>
  <si>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</si>
  <si>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</si>
  <si>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</si>
  <si>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</si>
  <si>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</si>
  <si>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</si>
  <si>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</si>
  <si>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</si>
  <si>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</si>
  <si>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</si>
  <si>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</si>
  <si>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</si>
  <si>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</si>
  <si>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</si>
  <si>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</si>
  <si>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</si>
  <si>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</si>
  <si>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</si>
  <si>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</si>
  <si>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</si>
  <si>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</si>
  <si>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</si>
  <si>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</si>
  <si>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</si>
  <si>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</si>
  <si>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</si>
  <si>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</si>
  <si>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</si>
  <si>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</si>
  <si>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</si>
  <si>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</si>
  <si>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</si>
  <si>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</si>
  <si>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</si>
  <si>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</si>
  <si>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</si>
  <si>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</si>
  <si>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</si>
  <si>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</si>
  <si>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</si>
  <si>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</si>
  <si>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</si>
  <si>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</si>
  <si>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</si>
  <si>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</si>
  <si>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</si>
  <si>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</si>
  <si>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</si>
  <si>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</si>
  <si>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</si>
  <si>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</si>
  <si>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</si>
  <si>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</si>
  <si>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</si>
  <si>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</si>
  <si>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</si>
  <si>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</si>
  <si>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</si>
  <si>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</si>
  <si>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</si>
  <si>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</si>
  <si>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</si>
  <si>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</si>
  <si>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</si>
  <si>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</si>
  <si>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</si>
  <si>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</si>
  <si>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</si>
  <si>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</si>
  <si>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</si>
  <si>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</si>
  <si>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</si>
  <si>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</si>
  <si>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</si>
  <si>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</si>
  <si>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</si>
  <si>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</si>
  <si>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</si>
  <si>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</si>
  <si>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</si>
  <si>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</si>
  <si>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</si>
  <si>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</si>
  <si>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</si>
  <si>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</si>
  <si>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</si>
  <si>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</si>
  <si>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</si>
  <si>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</si>
  <si>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</si>
  <si>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</si>
  <si>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</si>
  <si>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</si>
  <si>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</si>
  <si>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</si>
  <si>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</si>
  <si>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</si>
  <si>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</si>
  <si>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</si>
  <si>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</si>
  <si>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</si>
  <si>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</si>
  <si>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</si>
  <si>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</si>
  <si>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</si>
  <si>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</si>
  <si>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</si>
  <si>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</si>
  <si>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</si>
  <si>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</si>
  <si>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</si>
  <si>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</si>
  <si>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</si>
  <si>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</si>
  <si>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</si>
  <si>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</si>
  <si>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</si>
  <si>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</si>
  <si>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</si>
  <si>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</si>
  <si>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</si>
  <si>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</si>
  <si>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</si>
  <si>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</si>
  <si>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</si>
  <si>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</si>
  <si>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</si>
  <si>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</si>
  <si>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</si>
  <si>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</si>
  <si>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</si>
  <si>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</si>
  <si>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</si>
  <si>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</si>
  <si>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</si>
  <si>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</si>
  <si>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</si>
  <si>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</si>
  <si>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</si>
  <si>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</si>
  <si>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</si>
  <si>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</si>
  <si>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</si>
  <si>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</si>
  <si>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</si>
  <si>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</si>
  <si>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</si>
  <si>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</si>
  <si>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</si>
  <si>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</si>
  <si>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</si>
  <si>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</si>
  <si>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</si>
  <si>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</si>
  <si>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</si>
  <si>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</si>
  <si>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</si>
  <si>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</si>
  <si>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</si>
  <si>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</si>
  <si>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</si>
  <si>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</si>
  <si>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</si>
  <si>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</si>
  <si>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</si>
  <si>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</si>
  <si>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</si>
  <si>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</si>
  <si>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</si>
  <si>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</si>
  <si>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</si>
  <si>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</si>
  <si>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</si>
  <si>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</si>
  <si>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</si>
  <si>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</si>
  <si>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</si>
  <si>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</si>
  <si>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</si>
  <si>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</si>
  <si>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</si>
  <si>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</si>
  <si>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</si>
  <si>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</si>
  <si>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</si>
  <si>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</si>
  <si>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</si>
  <si>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</si>
  <si>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</si>
  <si>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</si>
  <si>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</si>
  <si>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</si>
  <si>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</si>
  <si>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</si>
  <si>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</si>
  <si>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</si>
  <si>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</si>
  <si>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</si>
  <si>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</si>
  <si>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</si>
  <si>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</si>
  <si>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</si>
  <si>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</si>
  <si>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</si>
  <si>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</si>
  <si>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</si>
  <si>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</si>
  <si>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</si>
  <si>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</si>
  <si>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</si>
  <si>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</si>
  <si>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</si>
  <si>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</si>
  <si>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</si>
  <si>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</si>
  <si>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</si>
  <si>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</si>
  <si>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</si>
  <si>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</si>
  <si>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</si>
  <si>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</si>
  <si>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</si>
  <si>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</si>
  <si>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</si>
  <si>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</si>
  <si>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</si>
  <si>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</si>
  <si>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</si>
  <si>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</si>
  <si>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</si>
  <si>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</si>
  <si>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</si>
  <si>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</si>
  <si>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</si>
  <si>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</si>
  <si>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</si>
  <si>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</si>
  <si>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</si>
  <si>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</si>
  <si>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</si>
  <si>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</si>
  <si>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</si>
  <si>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</si>
  <si>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</si>
  <si>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</si>
  <si>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</si>
  <si>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</si>
  <si>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</si>
  <si>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</si>
  <si>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</si>
  <si>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</si>
  <si>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</si>
  <si>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</si>
  <si>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</si>
  <si>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</si>
  <si>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</si>
  <si>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</si>
  <si>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</si>
  <si>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</si>
  <si>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</si>
  <si>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</si>
  <si>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</si>
  <si>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</si>
  <si>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</si>
  <si>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</si>
  <si>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</si>
  <si>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</si>
  <si>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</si>
  <si>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</si>
  <si>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</si>
  <si>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</si>
  <si>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</si>
  <si>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</si>
  <si>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</si>
  <si>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</si>
  <si>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</si>
  <si>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</si>
  <si>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</si>
  <si>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</si>
  <si>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</si>
  <si>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</si>
  <si>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</si>
  <si>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</si>
  <si>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</si>
  <si>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</si>
  <si>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</si>
  <si>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</si>
  <si>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</si>
  <si>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</si>
  <si>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</si>
  <si>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</si>
  <si>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</si>
  <si>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</si>
  <si>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</si>
  <si>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</si>
  <si>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</si>
  <si>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</si>
  <si>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</si>
  <si>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</si>
  <si>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</si>
  <si>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</si>
  <si>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</si>
  <si>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</si>
  <si>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</si>
  <si>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</si>
  <si>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</si>
  <si>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</si>
  <si>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</si>
  <si>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</si>
  <si>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</si>
  <si>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</si>
  <si>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</si>
  <si>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</si>
  <si>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</si>
  <si>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</si>
  <si>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</si>
  <si>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</si>
  <si>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</si>
  <si>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</si>
  <si>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</si>
  <si>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</si>
  <si>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</si>
  <si>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</si>
  <si>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</si>
  <si>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</si>
  <si>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</si>
  <si>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</si>
  <si>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</si>
  <si>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</si>
  <si>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</si>
  <si>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</si>
  <si>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</si>
  <si>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</si>
  <si>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</si>
  <si>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</si>
  <si>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</si>
  <si>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</si>
  <si>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</si>
  <si>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</si>
  <si>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</si>
  <si>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</si>
  <si>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</si>
  <si>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</si>
  <si>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</si>
  <si>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</si>
  <si>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</si>
  <si>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</si>
  <si>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</si>
  <si>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</si>
  <si>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</si>
  <si>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</si>
  <si>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</si>
  <si>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</si>
  <si>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</si>
  <si>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</si>
  <si>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</si>
  <si>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</si>
  <si>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</si>
  <si>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</si>
  <si>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</si>
  <si>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</si>
  <si>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</si>
  <si>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</si>
  <si>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</si>
  <si>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</si>
  <si>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</si>
  <si>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</si>
  <si>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</si>
  <si>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</si>
  <si>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</si>
  <si>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</si>
  <si>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</si>
  <si>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</si>
  <si>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</si>
  <si>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</si>
  <si>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</si>
  <si>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</si>
  <si>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</si>
  <si>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</si>
  <si>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</si>
  <si>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</si>
  <si>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</si>
  <si>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</si>
  <si>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</si>
  <si>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</si>
  <si>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</si>
  <si>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</si>
  <si>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</si>
  <si>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</si>
  <si>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</si>
  <si>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</si>
  <si>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</si>
  <si>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</si>
  <si>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</si>
  <si>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</si>
  <si>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</si>
  <si>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</si>
  <si>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</si>
  <si>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</si>
  <si>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</si>
  <si>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</si>
  <si>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</si>
  <si>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</si>
  <si>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</si>
  <si>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</si>
  <si>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</si>
  <si>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</si>
  <si>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</si>
  <si>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</si>
  <si>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</si>
  <si>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</si>
  <si>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</si>
  <si>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</si>
  <si>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</si>
  <si>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</si>
  <si>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</si>
  <si>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</si>
  <si>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</si>
  <si>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</si>
  <si>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</si>
  <si>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</si>
  <si>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</si>
  <si>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</si>
  <si>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</si>
  <si>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</si>
  <si>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</si>
  <si>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</si>
  <si>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</si>
  <si>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</si>
  <si>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</si>
  <si>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</si>
  <si>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</si>
  <si>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</si>
  <si>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</si>
  <si>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</si>
  <si>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</si>
  <si>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</si>
  <si>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</si>
  <si>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</si>
  <si>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</si>
  <si>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</si>
  <si>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</si>
  <si>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</si>
  <si>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</si>
  <si>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</si>
  <si>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</si>
  <si>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</si>
  <si>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</si>
  <si>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</si>
  <si>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</si>
  <si>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</si>
  <si>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</si>
  <si>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</si>
  <si>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</si>
  <si>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</si>
  <si>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</si>
  <si>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</si>
  <si>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</si>
  <si>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</si>
  <si>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</si>
  <si>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</si>
  <si>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</si>
  <si>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</si>
  <si>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</si>
  <si>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</si>
  <si>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</si>
  <si>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</si>
  <si>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</si>
  <si>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</si>
  <si>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</si>
  <si>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</si>
  <si>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</si>
  <si>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</si>
  <si>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</si>
  <si>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</si>
  <si>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</si>
  <si>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</si>
  <si>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</si>
  <si>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</si>
  <si>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</si>
  <si>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</si>
  <si>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</si>
  <si>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</si>
  <si>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</si>
  <si>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</si>
  <si>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</si>
  <si>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</si>
  <si>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</si>
  <si>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</si>
  <si>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</si>
  <si>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</si>
  <si>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</si>
  <si>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</si>
  <si>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</si>
  <si>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</si>
  <si>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</si>
  <si>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</si>
  <si>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</si>
  <si>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</si>
  <si>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</si>
  <si>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</si>
  <si>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</si>
  <si>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</si>
  <si>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</si>
  <si>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</si>
  <si>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</si>
  <si>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</si>
  <si>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</si>
  <si>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</si>
  <si>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</si>
  <si>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</si>
  <si>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</si>
  <si>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</si>
  <si>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</si>
  <si>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</si>
  <si>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</si>
  <si>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</si>
  <si>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</si>
  <si>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</si>
  <si>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</si>
  <si>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</si>
  <si>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</si>
  <si>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</si>
  <si>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</si>
  <si>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</si>
  <si>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</si>
  <si>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</si>
  <si>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</si>
  <si>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</si>
  <si>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</si>
  <si>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</si>
  <si>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</si>
  <si>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</si>
  <si>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</si>
  <si>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</si>
  <si>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</si>
  <si>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</si>
  <si>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</si>
  <si>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</si>
  <si>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</si>
  <si>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</si>
  <si>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</si>
  <si>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</si>
  <si>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</si>
  <si>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</si>
  <si>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</si>
  <si>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</si>
  <si>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</si>
  <si>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</si>
  <si>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</si>
  <si>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</si>
  <si>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</si>
  <si>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</si>
  <si>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</si>
  <si>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</si>
  <si>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</si>
  <si>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</si>
  <si>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</si>
  <si>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</si>
  <si>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</si>
  <si>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</si>
  <si>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</si>
  <si>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</si>
  <si>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</si>
  <si>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</si>
  <si>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</si>
  <si>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</si>
  <si>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</si>
  <si>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</si>
  <si>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</si>
  <si>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</si>
  <si>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</si>
  <si>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</si>
  <si>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</si>
  <si>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</si>
  <si>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</si>
  <si>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</si>
  <si>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</si>
  <si>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</si>
  <si>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</si>
  <si>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</si>
  <si>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</si>
  <si>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</si>
  <si>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</si>
  <si>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</si>
  <si>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</si>
  <si>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</si>
  <si>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</si>
  <si>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</si>
  <si>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</si>
  <si>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</si>
  <si>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</si>
  <si>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</si>
  <si>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</si>
  <si>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</si>
  <si>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</si>
  <si>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</si>
  <si>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</si>
  <si>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</si>
  <si>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</si>
  <si>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</si>
  <si>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</si>
  <si>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</si>
  <si>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</si>
  <si>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</si>
  <si>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</si>
  <si>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</si>
  <si>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</si>
  <si>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</si>
  <si>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</si>
  <si>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</si>
  <si>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</si>
  <si>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</si>
  <si>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</si>
  <si>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</si>
  <si>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</si>
  <si>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</si>
  <si>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</si>
  <si>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</si>
  <si>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</si>
  <si>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</si>
  <si>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</si>
  <si>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</si>
  <si>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</si>
  <si>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</si>
  <si>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</si>
  <si>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</si>
  <si>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</si>
  <si>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</si>
  <si>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</si>
  <si>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</si>
  <si>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</si>
  <si>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</si>
  <si>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</si>
  <si>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</si>
  <si>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</si>
  <si>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</si>
  <si>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</si>
  <si>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</si>
  <si>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</si>
  <si>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</si>
  <si>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</si>
  <si>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</si>
  <si>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</si>
  <si>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</si>
  <si>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</si>
  <si>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</si>
  <si>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</si>
  <si>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</si>
  <si>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</si>
  <si>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</si>
  <si>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</si>
  <si>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</si>
  <si>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</si>
  <si>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</si>
  <si>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</si>
  <si>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</si>
  <si>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</si>
  <si>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</si>
  <si>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</si>
  <si>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</si>
  <si>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</si>
  <si>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</si>
  <si>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</si>
  <si>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</si>
  <si>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</si>
  <si>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</si>
  <si>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</si>
  <si>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</si>
  <si>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</si>
  <si>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</si>
  <si>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</si>
  <si>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</si>
  <si>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</si>
  <si>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</si>
  <si>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</si>
  <si>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</si>
  <si>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</si>
  <si>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</si>
  <si>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</si>
  <si>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</si>
  <si>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</si>
  <si>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</si>
  <si>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</si>
  <si>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</si>
  <si>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</si>
  <si>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</si>
  <si>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</si>
  <si>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</si>
  <si>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</si>
  <si>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</si>
  <si>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</si>
  <si>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</si>
  <si>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</si>
  <si>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</si>
  <si>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</si>
  <si>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</si>
  <si>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</si>
  <si>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</si>
  <si>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</si>
  <si>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</si>
  <si>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</si>
  <si>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</si>
  <si>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</si>
  <si>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</si>
  <si>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</si>
  <si>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</si>
  <si>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</si>
  <si>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</si>
  <si>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</si>
  <si>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</si>
  <si>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</si>
  <si>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</si>
  <si>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</si>
  <si>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</si>
  <si>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</si>
  <si>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</si>
  <si>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</si>
  <si>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</si>
  <si>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</si>
  <si>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</si>
  <si>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</si>
  <si>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</si>
  <si>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</si>
  <si>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</si>
  <si>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</si>
  <si>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</si>
  <si>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</si>
  <si>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</si>
  <si>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</si>
  <si>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</si>
  <si>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</si>
  <si>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</si>
  <si>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</si>
  <si>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</si>
  <si>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</si>
  <si>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</si>
  <si>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</si>
  <si>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</si>
  <si>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</si>
  <si>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</si>
  <si>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</si>
  <si>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</si>
  <si>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</si>
  <si>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</si>
  <si>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</si>
  <si>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</si>
  <si>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</si>
  <si>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</si>
  <si>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</si>
  <si>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</si>
  <si>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</si>
  <si>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</si>
  <si>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</si>
  <si>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</si>
  <si>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</si>
  <si>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</si>
  <si>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</si>
  <si>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</si>
  <si>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</si>
  <si>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</si>
  <si>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</si>
  <si>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</si>
  <si>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</si>
  <si>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</si>
  <si>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</si>
  <si>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</si>
  <si>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</si>
  <si>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</si>
  <si>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</si>
  <si>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</si>
  <si>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</si>
  <si>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</si>
  <si>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</si>
  <si>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</si>
  <si>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</si>
  <si>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</si>
  <si>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</si>
  <si>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</si>
  <si>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</si>
  <si>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</si>
  <si>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</si>
  <si>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</si>
  <si>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</si>
  <si>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</si>
  <si>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</si>
  <si>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</si>
  <si>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</si>
  <si>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</si>
  <si>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</si>
  <si>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</si>
  <si>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</si>
  <si>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</si>
  <si>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</si>
  <si>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</si>
  <si>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</si>
  <si>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</si>
  <si>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</si>
  <si>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</si>
  <si>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</si>
  <si>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</si>
  <si>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</si>
  <si>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</si>
  <si>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</si>
  <si>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</si>
  <si>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</si>
  <si>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</si>
  <si>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</si>
  <si>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</si>
  <si>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</si>
  <si>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</si>
  <si>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</si>
  <si>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</si>
  <si>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</si>
  <si>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</si>
  <si>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</si>
  <si>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</si>
  <si>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</si>
  <si>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</si>
  <si>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</si>
  <si>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</si>
  <si>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</si>
  <si>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</si>
  <si>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</si>
  <si>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</si>
  <si>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</si>
  <si>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</si>
  <si>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</si>
  <si>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</si>
  <si>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</si>
  <si>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</si>
  <si>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</si>
  <si>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</si>
  <si>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</si>
  <si>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</si>
  <si>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</si>
  <si>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</si>
  <si>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</si>
  <si>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</si>
  <si>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</si>
  <si>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</si>
  <si>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</si>
  <si>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</si>
  <si>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</si>
  <si>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</si>
  <si>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</si>
  <si>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</si>
  <si>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</si>
  <si>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</si>
  <si>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</si>
  <si>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</si>
  <si>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</si>
  <si>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</si>
  <si>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</si>
  <si>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</si>
  <si>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</si>
  <si>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</si>
  <si>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</si>
  <si>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</si>
  <si>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</si>
  <si>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</si>
  <si>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</si>
  <si>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</si>
  <si>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</si>
  <si>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</si>
  <si>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</si>
  <si>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</si>
  <si>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</si>
  <si>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</si>
  <si>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</si>
  <si>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</si>
  <si>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</si>
  <si>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</si>
  <si>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</si>
  <si>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</si>
  <si>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</si>
  <si>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</si>
  <si>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</si>
  <si>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</si>
  <si>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</si>
  <si>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</si>
  <si>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</si>
  <si>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</si>
  <si>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</si>
  <si>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</si>
  <si>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</si>
  <si>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</si>
  <si>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</si>
  <si>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</si>
  <si>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</si>
  <si>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</si>
  <si>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</si>
  <si>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</si>
  <si>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</si>
  <si>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</si>
  <si>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</si>
  <si>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</si>
  <si>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</si>
  <si>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</si>
  <si>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</si>
  <si>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</si>
  <si>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</si>
  <si>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</si>
  <si>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</si>
  <si>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</si>
  <si>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</si>
  <si>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</si>
  <si>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</si>
  <si>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</si>
  <si>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</si>
  <si>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</si>
  <si>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</si>
  <si>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</si>
  <si>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</si>
  <si>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</si>
  <si>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</si>
  <si>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</si>
  <si>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</si>
  <si>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</si>
  <si>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</si>
  <si>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</si>
  <si>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</si>
  <si>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</si>
  <si>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</si>
  <si>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</si>
  <si>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</si>
  <si>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</si>
  <si>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</si>
  <si>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</si>
  <si>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</si>
  <si>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</si>
  <si>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</si>
  <si>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</si>
  <si>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</si>
  <si>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</si>
  <si>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</si>
  <si>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</si>
  <si>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</si>
  <si>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</si>
  <si>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</si>
  <si>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</si>
  <si>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</si>
  <si>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</si>
  <si>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</si>
  <si>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</si>
  <si>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</si>
  <si>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</si>
  <si>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</si>
  <si>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</si>
  <si>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</si>
  <si>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</si>
  <si>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</si>
  <si>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</si>
  <si>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</si>
  <si>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</si>
  <si>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</si>
  <si>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</si>
  <si>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</si>
  <si>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</si>
  <si>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</si>
  <si>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</si>
  <si>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</si>
  <si>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</si>
  <si>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</si>
  <si>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</si>
  <si>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</si>
  <si>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</si>
  <si>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</si>
  <si>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</si>
  <si>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</si>
  <si>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</si>
  <si>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</si>
  <si>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</si>
  <si>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</si>
  <si>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</si>
  <si>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</si>
  <si>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</si>
  <si>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</si>
  <si>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</si>
  <si>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</si>
  <si>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</si>
  <si>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</si>
  <si>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</si>
  <si>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</si>
  <si>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</si>
  <si>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</si>
  <si>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</si>
  <si>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</si>
  <si>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</si>
  <si>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</si>
  <si>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</si>
  <si>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</si>
  <si>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</si>
  <si>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</si>
  <si>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</si>
  <si>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</si>
  <si>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</si>
  <si>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</si>
  <si>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</si>
  <si>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</si>
  <si>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</si>
  <si>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</si>
  <si>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</si>
  <si>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</si>
  <si>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</si>
  <si>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</si>
  <si>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</si>
  <si>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</si>
  <si>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</si>
  <si>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</si>
  <si>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</si>
  <si>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</si>
  <si>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</si>
  <si>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</si>
  <si>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</si>
  <si>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</si>
  <si>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</si>
  <si>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</si>
  <si>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</si>
  <si>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</si>
  <si>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</si>
  <si>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</si>
  <si>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</si>
  <si>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</si>
  <si>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</si>
  <si>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</si>
  <si>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</si>
  <si>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</si>
  <si>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</si>
  <si>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</si>
  <si>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</si>
  <si>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</si>
  <si>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</si>
  <si>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</si>
  <si>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</si>
  <si>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</si>
  <si>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</si>
  <si>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</si>
  <si>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</si>
  <si>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</si>
  <si>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</si>
  <si>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</si>
  <si>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</si>
  <si>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</si>
  <si>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</si>
  <si>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</si>
  <si>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</si>
  <si>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</si>
  <si>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</si>
  <si>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</si>
  <si>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</si>
  <si>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</si>
  <si>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</si>
  <si>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</si>
  <si>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</si>
  <si>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</si>
  <si>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</si>
  <si>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</si>
  <si>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</si>
  <si>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</si>
  <si>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</si>
  <si>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</si>
  <si>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</si>
  <si>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</si>
  <si>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</si>
  <si>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</si>
  <si>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</si>
  <si>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</si>
  <si>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</si>
  <si>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</si>
  <si>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</si>
  <si>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</si>
  <si>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</si>
  <si>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</si>
  <si>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</si>
  <si>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</si>
  <si>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</si>
  <si>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</si>
  <si>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</si>
  <si>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</si>
  <si>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</si>
  <si>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</si>
  <si>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</si>
  <si>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</si>
  <si>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</si>
  <si>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</si>
  <si>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</si>
  <si>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</si>
  <si>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</si>
  <si>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</si>
  <si>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</si>
  <si>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</si>
  <si>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</si>
  <si>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</si>
  <si>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</si>
  <si>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</si>
  <si>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</si>
  <si>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</si>
  <si>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</si>
  <si>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</si>
  <si>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</si>
  <si>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</si>
  <si>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</si>
  <si>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</si>
  <si>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</si>
  <si>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</si>
  <si>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</si>
  <si>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</si>
  <si>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</si>
  <si>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</si>
  <si>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</si>
  <si>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</si>
  <si>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</si>
  <si>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</si>
  <si>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</si>
  <si>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</si>
  <si>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</si>
  <si>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</si>
  <si>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</si>
  <si>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</si>
  <si>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</si>
  <si>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</si>
  <si>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</si>
  <si>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</si>
  <si>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</si>
  <si>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</si>
  <si>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</si>
  <si>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</si>
  <si>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</si>
  <si>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</si>
  <si>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</si>
  <si>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</si>
  <si>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</si>
  <si>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</si>
  <si>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</si>
  <si>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</si>
  <si>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</si>
  <si>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</si>
  <si>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</si>
  <si>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</si>
  <si>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</si>
  <si>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</si>
  <si>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</si>
  <si>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</si>
  <si>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</si>
  <si>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</si>
  <si>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</si>
  <si>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</si>
  <si>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</si>
  <si>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</si>
  <si>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</si>
  <si>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</si>
  <si>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</si>
  <si>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</si>
  <si>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</si>
  <si>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</si>
  <si>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</si>
  <si>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</si>
  <si>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</si>
  <si>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</si>
  <si>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</si>
  <si>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</si>
  <si>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</si>
  <si>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</si>
  <si>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</si>
  <si>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</si>
  <si>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</si>
  <si>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</si>
  <si>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</si>
  <si>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</si>
  <si>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</si>
  <si>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</si>
  <si>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</si>
  <si>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</si>
  <si>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</si>
  <si>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</si>
  <si>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</si>
  <si>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</si>
  <si>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</si>
  <si>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</si>
  <si>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</si>
  <si>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</si>
  <si>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</si>
  <si>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</si>
  <si>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</si>
  <si>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</si>
  <si>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</si>
  <si>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</si>
  <si>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</si>
  <si>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</si>
  <si>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</si>
  <si>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</si>
  <si>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</si>
  <si>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</si>
  <si>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</si>
  <si>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</si>
  <si>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</si>
  <si>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</si>
  <si>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</si>
  <si>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</si>
  <si>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</si>
  <si>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</si>
  <si>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</si>
  <si>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</si>
  <si>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</si>
  <si>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</si>
  <si>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</si>
  <si>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</si>
  <si>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</si>
  <si>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</si>
  <si>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</si>
  <si>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</si>
  <si>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</si>
  <si>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</si>
  <si>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</si>
  <si>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</si>
  <si>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</si>
  <si>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</si>
  <si>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</si>
  <si>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</si>
  <si>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</si>
  <si>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</si>
  <si>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</si>
  <si>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</si>
  <si>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</si>
  <si>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</si>
  <si>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</si>
  <si>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</si>
  <si>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</si>
  <si>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</si>
  <si>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</si>
  <si>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</si>
  <si>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</si>
  <si>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</si>
  <si>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</si>
  <si>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</si>
  <si>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</si>
  <si>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</si>
  <si>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</si>
  <si>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</si>
  <si>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</si>
  <si>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</si>
  <si>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</si>
  <si>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</si>
  <si>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</si>
  <si>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</si>
  <si>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</si>
  <si>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</si>
  <si>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</si>
  <si>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</si>
  <si>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</si>
  <si>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</si>
  <si>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</si>
  <si>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</si>
  <si>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</si>
  <si>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</si>
  <si>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</si>
  <si>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</si>
  <si>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</si>
  <si>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</si>
  <si>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</si>
  <si>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</si>
  <si>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</si>
  <si>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</si>
  <si>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</si>
  <si>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</si>
  <si>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</si>
  <si>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</si>
  <si>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</si>
  <si>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</si>
  <si>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</si>
  <si>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</si>
  <si>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</si>
  <si>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</si>
  <si>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</si>
  <si>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</si>
  <si>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</si>
  <si>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</si>
  <si>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</si>
  <si>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</si>
  <si>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</si>
  <si>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</si>
  <si>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</si>
  <si>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</si>
  <si>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</si>
  <si>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</si>
  <si>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</si>
  <si>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</si>
  <si>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</si>
  <si>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</si>
  <si>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</si>
  <si>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</si>
  <si>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</si>
  <si>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</si>
  <si>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</si>
  <si>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</si>
  <si>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</si>
  <si>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</si>
  <si>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</si>
  <si>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</si>
  <si>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</si>
  <si>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</si>
  <si>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</si>
  <si>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</si>
  <si>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</si>
  <si>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</si>
  <si>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</si>
  <si>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</si>
  <si>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</si>
  <si>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</si>
  <si>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</si>
  <si>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</si>
  <si>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</si>
  <si>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</si>
  <si>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</si>
  <si>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</si>
  <si>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</si>
  <si>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</si>
  <si>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</si>
  <si>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</si>
  <si>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</si>
  <si>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</si>
  <si>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</si>
  <si>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</si>
  <si>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</si>
  <si>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</si>
  <si>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</si>
  <si>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</si>
  <si>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</si>
  <si>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</si>
  <si>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</si>
  <si>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</si>
  <si>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</si>
  <si>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</si>
  <si>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</si>
  <si>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</si>
  <si>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</si>
  <si>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</si>
  <si>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</si>
  <si>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</si>
  <si>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</si>
  <si>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</si>
  <si>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</si>
  <si>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</si>
  <si>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</si>
  <si>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</si>
  <si>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</si>
  <si>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</si>
  <si>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</si>
  <si>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</si>
  <si>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</si>
  <si>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</si>
  <si>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</si>
  <si>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</si>
  <si>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</si>
  <si>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</si>
  <si>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</si>
  <si>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</si>
  <si>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</si>
  <si>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</si>
  <si>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</si>
  <si>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</si>
  <si>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</si>
  <si>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</si>
  <si>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</si>
  <si>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</si>
  <si>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</si>
  <si>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</si>
  <si>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</si>
  <si>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</si>
  <si>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</si>
  <si>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</si>
  <si>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</si>
  <si>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</si>
  <si>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</si>
  <si>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</si>
  <si>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</si>
  <si>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</si>
  <si>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</si>
  <si>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</si>
  <si>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</si>
  <si>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</si>
  <si>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</si>
  <si>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</si>
  <si>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</si>
  <si>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</si>
  <si>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</si>
  <si>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</si>
  <si>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</si>
  <si>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</si>
  <si>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</si>
  <si>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</si>
  <si>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</si>
  <si>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</si>
  <si>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</si>
  <si>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</si>
  <si>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</si>
  <si>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</si>
  <si>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</si>
  <si>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</si>
  <si>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</si>
  <si>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</si>
  <si>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</si>
  <si>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</si>
  <si>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</si>
  <si>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</si>
  <si>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</si>
  <si>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</si>
  <si>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</si>
  <si>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</si>
  <si>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</si>
  <si>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</si>
  <si>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</si>
  <si>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</si>
  <si>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</si>
  <si>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</si>
  <si>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</si>
  <si>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</si>
  <si>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</si>
  <si>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</si>
  <si>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</si>
  <si>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</si>
  <si>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</si>
  <si>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</si>
  <si>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</si>
  <si>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</si>
  <si>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</si>
  <si>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</si>
  <si>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</si>
  <si>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</si>
  <si>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</si>
  <si>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</si>
  <si>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</si>
  <si>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</si>
  <si>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</si>
  <si>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</si>
  <si>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</si>
  <si>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</si>
  <si>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</si>
  <si>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</si>
  <si>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</si>
  <si>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</si>
  <si>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</si>
  <si>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</si>
  <si>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</si>
  <si>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</si>
  <si>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</si>
  <si>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</si>
  <si>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</si>
  <si>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</si>
  <si>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</si>
  <si>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</si>
  <si>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</si>
  <si>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</si>
  <si>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</si>
  <si>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</si>
  <si>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</si>
  <si>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</si>
  <si>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</si>
  <si>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</si>
  <si>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</si>
  <si>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</si>
  <si>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</si>
  <si>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</si>
  <si>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</si>
  <si>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</si>
  <si>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</si>
  <si>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</si>
  <si>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</si>
  <si>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</si>
  <si>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</si>
  <si>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</si>
  <si>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</si>
  <si>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</si>
  <si>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</si>
  <si>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</si>
  <si>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</si>
  <si>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</si>
  <si>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</si>
  <si>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</si>
  <si>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</si>
  <si>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</si>
  <si>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</si>
  <si>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</si>
  <si>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</si>
  <si>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</si>
  <si>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</si>
  <si>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</si>
  <si>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</si>
  <si>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</si>
  <si>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</si>
  <si>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</si>
  <si>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</si>
  <si>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</si>
  <si>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</si>
  <si>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</si>
  <si>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</si>
  <si>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</si>
  <si>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</si>
  <si>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</si>
  <si>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</si>
  <si>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</si>
  <si>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</si>
  <si>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</si>
  <si>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</si>
  <si>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</si>
  <si>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</si>
  <si>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</si>
  <si>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</si>
  <si>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</si>
  <si>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</si>
  <si>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</si>
  <si>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</si>
  <si>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</si>
  <si>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</si>
  <si>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</si>
  <si>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</si>
  <si>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</si>
  <si>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</si>
  <si>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</si>
  <si>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</si>
  <si>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</si>
  <si>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</si>
  <si>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</si>
  <si>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</si>
  <si>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</si>
  <si>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</si>
  <si>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</si>
  <si>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</si>
  <si>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</si>
  <si>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</si>
  <si>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</si>
  <si>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</si>
  <si>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</si>
  <si>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</si>
  <si>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</si>
  <si>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</si>
  <si>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</si>
  <si>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</si>
  <si>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</si>
  <si>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</si>
  <si>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</si>
  <si>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</si>
  <si>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</si>
  <si>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</si>
  <si>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</si>
  <si>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</si>
  <si>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</si>
  <si>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</si>
  <si>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</si>
  <si>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</si>
  <si>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</si>
  <si>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</si>
  <si>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</si>
  <si>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</si>
  <si>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</si>
  <si>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</si>
  <si>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</si>
  <si>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</si>
  <si>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</si>
  <si>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</si>
  <si>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</si>
  <si>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</si>
  <si>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</si>
  <si>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</si>
  <si>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</si>
  <si>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</si>
  <si>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</si>
  <si>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</si>
  <si>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</si>
  <si>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</si>
  <si>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</si>
  <si>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</si>
  <si>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</si>
  <si>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</si>
  <si>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</si>
  <si>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</si>
  <si>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</si>
  <si>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</si>
  <si>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</si>
  <si>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</si>
  <si>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</si>
  <si>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</si>
  <si>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</si>
  <si>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</si>
  <si>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</si>
  <si>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</si>
  <si>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</si>
  <si>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</si>
  <si>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</si>
  <si>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</si>
  <si>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</si>
  <si>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</si>
  <si>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</si>
  <si>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</si>
  <si>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</si>
  <si>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</si>
  <si>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</si>
  <si>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</si>
  <si>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</si>
  <si>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</si>
  <si>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</si>
  <si>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</si>
  <si>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</si>
  <si>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</si>
  <si>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</si>
  <si>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</si>
  <si>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</si>
  <si>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</si>
  <si>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</si>
  <si>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</si>
  <si>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</si>
  <si>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</si>
  <si>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</si>
  <si>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</si>
  <si>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</si>
  <si>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</si>
  <si>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</si>
  <si>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</si>
  <si>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</si>
  <si>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</si>
  <si>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</si>
  <si>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</si>
  <si>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</si>
  <si>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</si>
  <si>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</si>
  <si>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</si>
  <si>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</si>
  <si>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</si>
  <si>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</si>
  <si>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</si>
  <si>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</si>
  <si>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</si>
  <si>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</si>
  <si>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</si>
  <si>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</si>
  <si>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</si>
  <si>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</si>
  <si>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</si>
  <si>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</si>
  <si>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</si>
  <si>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</si>
  <si>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</si>
  <si>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</si>
  <si>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</si>
  <si>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</si>
  <si>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</si>
  <si>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</si>
  <si>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</si>
  <si>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</si>
  <si>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</si>
  <si>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</si>
  <si>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</si>
  <si>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</si>
  <si>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</si>
  <si>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</si>
  <si>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</si>
  <si>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</si>
  <si>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</si>
  <si>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</si>
  <si>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</si>
  <si>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</si>
  <si>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</si>
  <si>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</si>
  <si>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</si>
  <si>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</si>
  <si>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</si>
  <si>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</si>
  <si>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</si>
  <si>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</si>
  <si>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</si>
  <si>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</si>
  <si>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</si>
  <si>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</si>
  <si>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</si>
  <si>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</si>
  <si>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</si>
  <si>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</si>
  <si>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</si>
  <si>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</si>
  <si>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</si>
  <si>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</si>
  <si>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</si>
  <si>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</si>
  <si>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</si>
  <si>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</si>
  <si>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</si>
  <si>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</si>
  <si>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</si>
  <si>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</si>
  <si>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</si>
  <si>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</si>
  <si>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</si>
  <si>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</si>
  <si>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</si>
  <si>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</si>
  <si>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</si>
  <si>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</si>
  <si>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</si>
  <si>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</si>
  <si>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</si>
  <si>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</si>
  <si>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</si>
  <si>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</si>
  <si>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</si>
  <si>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</si>
  <si>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</si>
  <si>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</si>
  <si>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</si>
  <si>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</si>
  <si>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</si>
  <si>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</si>
  <si>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</si>
  <si>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</si>
  <si>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</si>
  <si>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</si>
  <si>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</si>
  <si>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</si>
  <si>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</si>
  <si>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</si>
  <si>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</si>
  <si>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</si>
  <si>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</si>
  <si>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</si>
  <si>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</si>
  <si>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</si>
  <si>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</si>
  <si>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</si>
  <si>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</si>
  <si>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</si>
  <si>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</si>
  <si>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</si>
  <si>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</si>
  <si>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</si>
  <si>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</si>
  <si>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</si>
  <si>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</si>
  <si>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</si>
  <si>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</si>
  <si>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</si>
  <si>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</si>
  <si>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</si>
  <si>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</si>
  <si>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</si>
  <si>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</si>
  <si>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</si>
  <si>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</si>
  <si>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</si>
  <si>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</si>
  <si>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</si>
  <si>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</si>
  <si>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</si>
  <si>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</si>
  <si>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</si>
  <si>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</si>
  <si>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</si>
  <si>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</si>
  <si>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</si>
  <si>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</si>
  <si>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</si>
  <si>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</si>
  <si>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</si>
  <si>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</si>
  <si>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</si>
  <si>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</si>
  <si>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</si>
  <si>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</si>
  <si>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</si>
  <si>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</si>
  <si>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</si>
  <si>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</si>
  <si>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</si>
  <si>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</si>
  <si>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</si>
  <si>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</si>
  <si>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</si>
  <si>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</si>
  <si>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</si>
  <si>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</si>
  <si>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</si>
  <si>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</si>
  <si>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</si>
  <si>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</si>
  <si>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</si>
  <si>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</si>
  <si>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</si>
  <si>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</si>
  <si>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</si>
  <si>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</si>
  <si>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</si>
  <si>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</si>
  <si>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</si>
  <si>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</si>
  <si>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</si>
  <si>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</si>
  <si>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</si>
  <si>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</si>
  <si>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</si>
  <si>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</si>
  <si>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</si>
  <si>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</si>
  <si>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</si>
  <si>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</si>
  <si>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</si>
  <si>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</si>
  <si>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</si>
  <si>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</si>
  <si>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</si>
  <si>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</si>
  <si>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</si>
  <si>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</si>
  <si>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</si>
  <si>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</si>
  <si>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</si>
  <si>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</si>
  <si>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</si>
  <si>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</si>
  <si>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</si>
  <si>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</si>
  <si>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</si>
  <si>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</si>
  <si>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</si>
  <si>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</si>
  <si>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</si>
  <si>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</si>
  <si>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</si>
  <si>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</si>
  <si>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</si>
  <si>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</si>
  <si>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</si>
  <si>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</si>
  <si>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</si>
  <si>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</si>
  <si>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</si>
  <si>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</si>
  <si>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</si>
  <si>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</si>
  <si>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</si>
  <si>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</si>
  <si>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</si>
  <si>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</si>
  <si>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</si>
  <si>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</si>
  <si>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</si>
  <si>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</si>
  <si>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</si>
  <si>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</si>
  <si>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</si>
  <si>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</si>
  <si>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</si>
  <si>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</si>
  <si>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</si>
  <si>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</si>
  <si>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</si>
  <si>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</si>
  <si>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</si>
  <si>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</si>
  <si>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</si>
  <si>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</si>
  <si>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</si>
  <si>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</si>
  <si>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</si>
  <si>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</si>
  <si>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</si>
  <si>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</si>
  <si>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</si>
  <si>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</si>
  <si>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</si>
  <si>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</si>
  <si>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</si>
  <si>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</si>
  <si>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</si>
  <si>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</si>
  <si>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</si>
  <si>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</si>
  <si>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</si>
  <si>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</si>
  <si>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</si>
  <si>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</si>
  <si>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</si>
  <si>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</si>
  <si>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</si>
  <si>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</si>
  <si>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</si>
  <si>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</si>
  <si>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</si>
  <si>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</si>
  <si>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</si>
  <si>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</si>
  <si>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</si>
  <si>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</si>
  <si>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</si>
  <si>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</si>
  <si>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</si>
  <si>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</si>
  <si>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</si>
  <si>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</si>
  <si>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</si>
  <si>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</si>
  <si>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</si>
  <si>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</si>
  <si>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</si>
  <si>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</si>
  <si>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</si>
  <si>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</si>
  <si>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</si>
  <si>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</si>
  <si>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</si>
  <si>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</si>
  <si>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</si>
  <si>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</si>
  <si>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</si>
  <si>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</si>
  <si>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</si>
  <si>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</si>
  <si>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</si>
  <si>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</si>
  <si>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</si>
  <si>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</si>
  <si>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</si>
  <si>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</si>
  <si>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</si>
  <si>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</si>
  <si>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</si>
  <si>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</si>
  <si>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</si>
  <si>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</si>
  <si>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</si>
  <si>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</si>
  <si>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</si>
  <si>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</si>
  <si>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</si>
  <si>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</si>
  <si>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</si>
  <si>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</si>
  <si>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</si>
  <si>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</si>
  <si>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</si>
  <si>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</si>
  <si>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</si>
  <si>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</si>
  <si>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</si>
  <si>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</si>
  <si>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</si>
  <si>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</si>
  <si>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</si>
  <si>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</si>
  <si>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</si>
  <si>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</si>
  <si>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</si>
  <si>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</si>
  <si>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</si>
  <si>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</si>
  <si>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</si>
  <si>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</si>
  <si>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</si>
  <si>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</si>
  <si>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</si>
  <si>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</si>
  <si>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</si>
  <si>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</si>
  <si>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</si>
  <si>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</si>
  <si>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</si>
  <si>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</si>
  <si>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</si>
  <si>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</si>
  <si>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</si>
  <si>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</si>
  <si>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</si>
  <si>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</si>
  <si>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</si>
  <si>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</si>
  <si>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</si>
  <si>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</si>
  <si>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</si>
  <si>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</si>
  <si>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</si>
  <si>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</si>
  <si>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</si>
  <si>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</si>
  <si>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</si>
  <si>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</si>
  <si>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</si>
  <si>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</si>
  <si>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</si>
  <si>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</si>
  <si>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</si>
  <si>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</si>
  <si>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</si>
  <si>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</si>
  <si>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</si>
  <si>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</si>
  <si>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</si>
  <si>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</si>
  <si>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</si>
  <si>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</si>
  <si>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</si>
  <si>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</si>
  <si>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</si>
  <si>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</si>
  <si>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</si>
  <si>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</si>
  <si>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</si>
  <si>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</si>
  <si>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</si>
  <si>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</si>
  <si>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</si>
  <si>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</si>
  <si>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</si>
  <si>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</si>
  <si>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</si>
  <si>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</si>
  <si>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</si>
  <si>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</si>
  <si>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</si>
  <si>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</si>
  <si>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</si>
  <si>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</si>
  <si>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</si>
  <si>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</si>
  <si>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</si>
  <si>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</si>
  <si>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</si>
  <si>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</si>
  <si>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</si>
  <si>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</si>
  <si>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</si>
  <si>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</si>
  <si>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</si>
  <si>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</si>
  <si>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</si>
  <si>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</si>
  <si>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</si>
  <si>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</si>
  <si>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</si>
  <si>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</si>
  <si>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</si>
  <si>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</si>
  <si>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</si>
  <si>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</si>
  <si>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</si>
  <si>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</si>
  <si>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</si>
  <si>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</si>
  <si>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</si>
  <si>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</si>
  <si>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</si>
  <si>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</si>
  <si>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</si>
  <si>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</si>
  <si>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</si>
  <si>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</si>
  <si>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</si>
  <si>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</si>
  <si>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</si>
  <si>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</si>
  <si>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</si>
  <si>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</si>
  <si>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</si>
  <si>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</si>
  <si>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</si>
  <si>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</si>
  <si>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</si>
  <si>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</si>
  <si>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</si>
  <si>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</si>
  <si>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</si>
  <si>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</si>
  <si>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</si>
  <si>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</si>
  <si>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</si>
  <si>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</si>
  <si>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</si>
  <si>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</si>
  <si>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</si>
  <si>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</si>
  <si>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</si>
  <si>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</si>
  <si>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</si>
  <si>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</si>
  <si>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</si>
  <si>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</si>
  <si>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</si>
  <si>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</si>
  <si>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</si>
  <si>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</si>
  <si>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</si>
  <si>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</si>
  <si>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</si>
  <si>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</si>
  <si>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</si>
  <si>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</si>
  <si>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</si>
  <si>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</si>
  <si>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</si>
  <si>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</si>
  <si>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</si>
  <si>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</si>
  <si>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</si>
  <si>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</si>
  <si>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</si>
  <si>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</si>
  <si>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</si>
  <si>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</si>
  <si>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</si>
  <si>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</si>
  <si>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</si>
  <si>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</si>
  <si>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</si>
  <si>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</si>
  <si>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</si>
  <si>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</si>
  <si>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</si>
  <si>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</si>
  <si>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</si>
  <si>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</si>
  <si>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</si>
  <si>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</si>
  <si>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</si>
  <si>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</si>
  <si>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</si>
  <si>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</si>
  <si>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</si>
  <si>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</si>
  <si>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</si>
  <si>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</si>
  <si>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</si>
  <si>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</si>
  <si>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</si>
  <si>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</si>
  <si>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</si>
  <si>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</si>
  <si>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</si>
  <si>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</si>
  <si>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</si>
  <si>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</si>
  <si>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</si>
  <si>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</si>
  <si>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</si>
  <si>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</si>
  <si>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</si>
  <si>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</si>
  <si>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</si>
  <si>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</si>
  <si>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</si>
  <si>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</si>
  <si>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</si>
  <si>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</si>
  <si>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</si>
  <si>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</si>
  <si>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</si>
  <si>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</si>
  <si>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</si>
  <si>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</si>
  <si>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</si>
  <si>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</si>
  <si>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</si>
  <si>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</si>
  <si>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</si>
  <si>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</si>
  <si>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</si>
  <si>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</si>
  <si>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</si>
  <si>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</si>
  <si>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</si>
  <si>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</si>
  <si>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</si>
  <si>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</si>
  <si>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</si>
  <si>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</si>
  <si>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</si>
  <si>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</si>
  <si>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</si>
  <si>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</si>
  <si>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</si>
  <si>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</si>
  <si>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</si>
  <si>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</si>
  <si>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</si>
  <si>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</si>
  <si>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</si>
  <si>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</si>
  <si>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</si>
  <si>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</si>
  <si>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</si>
  <si>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</si>
  <si>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</si>
  <si>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</si>
  <si>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</si>
  <si>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</si>
  <si>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</si>
  <si>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</si>
  <si>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</si>
  <si>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</si>
  <si>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</si>
  <si>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</si>
  <si>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</si>
  <si>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</si>
  <si>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</si>
  <si>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</si>
  <si>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</si>
  <si>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</si>
  <si>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</si>
  <si>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</si>
  <si>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</si>
  <si>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</si>
  <si>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</si>
  <si>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</si>
  <si>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</si>
  <si>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</si>
  <si>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</si>
  <si>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</si>
  <si>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</si>
  <si>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</si>
  <si>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</si>
  <si>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</si>
  <si>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</si>
  <si>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</si>
  <si>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</si>
  <si>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</si>
  <si>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</si>
  <si>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</si>
  <si>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</si>
  <si>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</si>
  <si>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</si>
  <si>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</si>
  <si>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</si>
  <si>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</si>
  <si>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</si>
  <si>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</si>
  <si>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</si>
  <si>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</si>
  <si>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</si>
  <si>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</si>
  <si>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</si>
  <si>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</si>
  <si>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</si>
  <si>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</si>
  <si>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</si>
  <si>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</si>
  <si>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</si>
  <si>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</si>
  <si>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</si>
  <si>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</si>
  <si>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</si>
  <si>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</si>
  <si>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</si>
  <si>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</si>
  <si>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</si>
  <si>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</si>
  <si>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</si>
  <si>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</si>
  <si>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</si>
  <si>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</si>
  <si>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</si>
  <si>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</si>
  <si>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</si>
  <si>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</si>
  <si>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</si>
  <si>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</si>
  <si>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</si>
  <si>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</si>
  <si>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</si>
  <si>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</si>
  <si>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</si>
  <si>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</si>
  <si>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</si>
  <si>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</si>
  <si>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</si>
  <si>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</si>
  <si>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</si>
  <si>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</si>
  <si>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</si>
  <si>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</si>
  <si>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</si>
  <si>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</si>
  <si>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</si>
  <si>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</si>
  <si>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</si>
  <si>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</si>
  <si>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</si>
  <si>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</si>
  <si>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</si>
  <si>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</si>
  <si>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</si>
  <si>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</si>
  <si>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</si>
  <si>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</si>
  <si>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</si>
  <si>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</si>
  <si>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</si>
  <si>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</si>
  <si>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</si>
  <si>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</si>
  <si>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</si>
  <si>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</si>
  <si>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</si>
  <si>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</si>
  <si>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</si>
  <si>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</si>
  <si>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</si>
  <si>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</si>
  <si>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</si>
  <si>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</si>
  <si>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</si>
  <si>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</si>
  <si>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</si>
  <si>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</si>
  <si>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</si>
  <si>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</si>
  <si>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</si>
  <si>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</si>
  <si>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</si>
  <si>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</si>
  <si>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</si>
  <si>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</si>
  <si>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</si>
  <si>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</si>
  <si>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</si>
  <si>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</si>
  <si>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</si>
  <si>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</si>
  <si>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</si>
  <si>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</si>
  <si>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</si>
  <si>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</si>
  <si>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</si>
  <si>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</si>
  <si>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</si>
  <si>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</si>
  <si>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</si>
  <si>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</si>
  <si>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</si>
  <si>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</si>
  <si>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</si>
  <si>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</si>
  <si>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</si>
  <si>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</si>
  <si>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</si>
  <si>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</si>
  <si>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</si>
  <si>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</si>
  <si>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</si>
  <si>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</si>
  <si>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</si>
  <si>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</si>
  <si>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</si>
  <si>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</si>
  <si>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</si>
  <si>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</si>
  <si>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</si>
  <si>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</si>
  <si>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</si>
  <si>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</si>
  <si>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</si>
  <si>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</si>
  <si>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</si>
  <si>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</si>
  <si>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</si>
  <si>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</si>
  <si>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</si>
  <si>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</si>
  <si>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</si>
  <si>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</si>
  <si>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</si>
  <si>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</si>
  <si>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</si>
  <si>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</si>
  <si>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</si>
  <si>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</si>
  <si>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</si>
  <si>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</si>
  <si>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</si>
  <si>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</si>
  <si>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</si>
  <si>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</si>
  <si>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</si>
  <si>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</si>
  <si>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</si>
  <si>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</si>
  <si>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</si>
  <si>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</si>
  <si>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</si>
  <si>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</si>
  <si>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</si>
  <si>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</si>
  <si>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</si>
  <si>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</si>
  <si>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</si>
  <si>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</si>
  <si>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</si>
  <si>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</si>
  <si>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</si>
  <si>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</si>
  <si>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</si>
  <si>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</si>
  <si>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</si>
  <si>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</si>
  <si>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</si>
  <si>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</si>
  <si>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</si>
  <si>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</si>
  <si>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</si>
  <si>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</si>
  <si>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</si>
  <si>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</si>
  <si>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</si>
  <si>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</si>
  <si>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</si>
  <si>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</si>
  <si>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</si>
  <si>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</si>
  <si>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</si>
  <si>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</si>
  <si>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</si>
  <si>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</si>
  <si>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</si>
  <si>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</si>
  <si>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</si>
  <si>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</si>
  <si>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</si>
  <si>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</si>
  <si>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</si>
  <si>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</si>
  <si>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</si>
  <si>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</si>
  <si>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</si>
  <si>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</si>
  <si>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</si>
  <si>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</si>
  <si>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</si>
  <si>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</si>
  <si>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</si>
  <si>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</si>
  <si>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</si>
  <si>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</si>
  <si>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</si>
  <si>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</si>
  <si>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</si>
  <si>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</si>
  <si>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</si>
  <si>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</si>
  <si>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</si>
  <si>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</si>
  <si>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</si>
  <si>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</si>
  <si>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</si>
  <si>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</si>
  <si>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</si>
  <si>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</si>
  <si>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</si>
  <si>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</si>
  <si>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</si>
  <si>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</si>
  <si>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</si>
  <si>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</si>
  <si>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</si>
  <si>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</si>
  <si>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</si>
  <si>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</si>
  <si>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</si>
  <si>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</si>
  <si>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</si>
  <si>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</si>
  <si>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</si>
  <si>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</si>
  <si>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</si>
  <si>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</si>
  <si>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</si>
  <si>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</si>
  <si>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</si>
  <si>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</si>
  <si>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</si>
  <si>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</si>
  <si>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</si>
  <si>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</si>
  <si>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</si>
  <si>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</si>
  <si>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</si>
  <si>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</si>
  <si>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</si>
  <si>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</si>
  <si>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</si>
  <si>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</si>
  <si>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</si>
  <si>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</si>
  <si>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</si>
  <si>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</si>
  <si>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</si>
  <si>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</si>
  <si>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</si>
  <si>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</si>
  <si>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</si>
  <si>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</si>
  <si>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</si>
  <si>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</si>
  <si>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</si>
  <si>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</si>
  <si>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</si>
  <si>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</si>
  <si>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</si>
  <si>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</si>
  <si>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</si>
  <si>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</si>
  <si>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</si>
  <si>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</si>
  <si>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</si>
  <si>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</si>
  <si>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</si>
  <si>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</si>
  <si>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</si>
  <si>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</si>
  <si>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</si>
  <si>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</si>
  <si>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</si>
  <si>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</si>
  <si>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</si>
  <si>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</si>
  <si>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</si>
  <si>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</si>
  <si>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</si>
  <si>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</si>
  <si>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</si>
  <si>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</si>
  <si>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</si>
  <si>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</si>
  <si>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</si>
  <si>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</si>
  <si>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</si>
  <si>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</si>
  <si>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</si>
  <si>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</si>
  <si>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</si>
  <si>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</si>
  <si>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</si>
  <si>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</si>
  <si>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</si>
  <si>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</si>
  <si>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</si>
  <si>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</si>
  <si>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</si>
  <si>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</si>
  <si>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</si>
  <si>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</si>
  <si>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</si>
  <si>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</si>
  <si>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</si>
  <si>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</si>
  <si>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</si>
  <si>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</si>
  <si>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</si>
  <si>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</si>
  <si>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</si>
  <si>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</si>
  <si>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</si>
  <si>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</si>
  <si>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</si>
  <si>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</si>
  <si>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</si>
  <si>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</si>
  <si>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</si>
  <si>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</si>
  <si>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</si>
  <si>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</si>
  <si>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</si>
  <si>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</si>
  <si>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</si>
  <si>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</si>
  <si>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</si>
  <si>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</si>
  <si>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</si>
  <si>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</si>
  <si>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</si>
  <si>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</si>
  <si>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</si>
  <si>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</si>
  <si>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</si>
  <si>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</si>
  <si>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</si>
  <si>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</si>
  <si>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</si>
  <si>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</si>
  <si>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</si>
  <si>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</si>
  <si>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</si>
  <si>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</si>
  <si>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</si>
  <si>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</si>
  <si>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</si>
  <si>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</si>
  <si>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</si>
  <si>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</si>
  <si>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</si>
  <si>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</si>
  <si>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</si>
  <si>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</si>
  <si>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</si>
  <si>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</si>
  <si>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</si>
  <si>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</si>
  <si>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</si>
  <si>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</si>
  <si>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</si>
  <si>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</si>
  <si>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</si>
  <si>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</si>
  <si>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</si>
  <si>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</si>
  <si>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</si>
  <si>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</si>
  <si>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</si>
  <si>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</si>
  <si>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</si>
  <si>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</si>
  <si>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</si>
  <si>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</si>
  <si>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</si>
  <si>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</si>
  <si>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</si>
  <si>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</si>
  <si>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</si>
  <si>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</si>
  <si>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</si>
  <si>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</si>
  <si>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</si>
  <si>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</si>
  <si>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</si>
  <si>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</si>
  <si>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</si>
  <si>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</si>
  <si>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</si>
  <si>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</si>
  <si>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</si>
  <si>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</si>
  <si>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</si>
  <si>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</si>
  <si>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</si>
  <si>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</si>
  <si>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</si>
  <si>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</si>
  <si>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</si>
  <si>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</si>
  <si>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</si>
  <si>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</si>
  <si>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</si>
  <si>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</si>
  <si>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</si>
  <si>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</si>
  <si>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</si>
  <si>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</si>
  <si>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</si>
  <si>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</si>
  <si>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</si>
  <si>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</si>
  <si>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</si>
  <si>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</si>
  <si>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</si>
  <si>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</si>
  <si>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</si>
  <si>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</si>
  <si>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</si>
  <si>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</si>
  <si>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</si>
  <si>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</si>
  <si>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</si>
  <si>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</si>
  <si>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</si>
  <si>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</si>
  <si>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</si>
  <si>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</si>
  <si>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</si>
  <si>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</si>
  <si>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</si>
  <si>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</si>
  <si>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</si>
  <si>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</si>
  <si>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</si>
  <si>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</si>
  <si>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</si>
  <si>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</si>
  <si>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</si>
  <si>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</si>
  <si>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</si>
  <si>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</si>
  <si>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</si>
  <si>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</si>
  <si>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</si>
  <si>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</si>
  <si>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</si>
  <si>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</si>
  <si>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</si>
  <si>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</si>
  <si>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</si>
  <si>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</si>
  <si>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</si>
  <si>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</si>
  <si>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</si>
  <si>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</si>
  <si>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</si>
  <si>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</si>
  <si>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</si>
  <si>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</si>
  <si>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</si>
  <si>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</si>
  <si>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</si>
  <si>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</si>
  <si>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</si>
  <si>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</si>
  <si>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</si>
  <si>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</si>
  <si>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</si>
  <si>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</si>
  <si>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</si>
  <si>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</si>
  <si>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</si>
  <si>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</si>
  <si>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</si>
  <si>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</si>
  <si>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</si>
  <si>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</si>
  <si>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</si>
  <si>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</si>
  <si>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</si>
  <si>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</si>
  <si>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</si>
  <si>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</si>
  <si>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</si>
  <si>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</si>
  <si>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</si>
  <si>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</si>
  <si>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</si>
  <si>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</si>
  <si>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</si>
  <si>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</si>
  <si>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</si>
  <si>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</si>
  <si>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</si>
  <si>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</si>
  <si>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</si>
  <si>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</si>
  <si>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</si>
  <si>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</si>
  <si>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</si>
  <si>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</si>
  <si>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</si>
  <si>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</si>
  <si>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</si>
  <si>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</si>
  <si>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</si>
  <si>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</si>
  <si>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</si>
  <si>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</si>
  <si>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</si>
  <si>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</si>
  <si>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</si>
  <si>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</si>
  <si>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</si>
  <si>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</si>
  <si>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</si>
  <si>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</si>
  <si>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</si>
  <si>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</si>
  <si>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</si>
  <si>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</si>
  <si>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</si>
  <si>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</si>
  <si>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</si>
  <si>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</si>
  <si>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</si>
  <si>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</si>
  <si>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</si>
  <si>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</si>
  <si>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</si>
  <si>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</si>
  <si>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</si>
  <si>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</si>
  <si>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</si>
  <si>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</si>
  <si>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</si>
  <si>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</si>
  <si>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</si>
  <si>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</si>
  <si>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</si>
  <si>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</si>
  <si>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</si>
  <si>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</si>
  <si>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</si>
  <si>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</si>
  <si>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</si>
  <si>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</si>
  <si>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</si>
  <si>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</si>
  <si>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</si>
  <si>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</si>
  <si>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</si>
  <si>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</si>
  <si>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</si>
  <si>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</si>
  <si>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</si>
  <si>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</si>
  <si>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</si>
  <si>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</si>
  <si>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</si>
  <si>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</si>
  <si>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</si>
  <si>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</si>
  <si>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</si>
  <si>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</si>
  <si>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</si>
  <si>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</si>
  <si>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</si>
  <si>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</si>
  <si>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</si>
  <si>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</si>
  <si>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</si>
  <si>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</si>
  <si>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</si>
  <si>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</si>
  <si>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</si>
  <si>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</si>
  <si>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</si>
  <si>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</si>
  <si>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</si>
  <si>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</si>
  <si>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</si>
  <si>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</si>
  <si>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</si>
  <si>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</si>
  <si>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</si>
  <si>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</si>
  <si>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</si>
  <si>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</si>
  <si>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</si>
  <si>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</si>
  <si>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</si>
  <si>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</si>
  <si>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</si>
  <si>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</si>
  <si>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</si>
  <si>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</si>
  <si>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</si>
  <si>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</si>
  <si>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</si>
  <si>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</si>
  <si>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</si>
  <si>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</si>
  <si>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</si>
  <si>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</si>
  <si>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</si>
  <si>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</si>
  <si>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</si>
  <si>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</si>
  <si>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</si>
  <si>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</si>
  <si>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</si>
  <si>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</si>
  <si>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</si>
  <si>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</si>
  <si>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</si>
  <si>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</si>
  <si>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</si>
  <si>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</si>
  <si>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</si>
  <si>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</si>
  <si>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</si>
  <si>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</si>
  <si>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</si>
  <si>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</si>
  <si>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</si>
  <si>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</si>
  <si>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</si>
  <si>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</si>
  <si>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</si>
  <si>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</si>
  <si>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</si>
  <si>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</si>
  <si>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</si>
  <si>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</si>
  <si>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</si>
  <si>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</si>
  <si>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</si>
  <si>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</si>
  <si>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</si>
  <si>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</si>
  <si>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</si>
  <si>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</si>
  <si>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</si>
  <si>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</si>
  <si>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</si>
  <si>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</si>
  <si>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</si>
  <si>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</si>
  <si>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</si>
  <si>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</si>
  <si>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</si>
  <si>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</si>
  <si>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</si>
  <si>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</si>
  <si>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</si>
  <si>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</si>
  <si>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</si>
  <si>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</si>
  <si>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</si>
  <si>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</si>
  <si>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</si>
  <si>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</si>
  <si>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</si>
  <si>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</si>
  <si>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</si>
  <si>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</si>
  <si>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</si>
  <si>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</si>
  <si>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</si>
  <si>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</si>
  <si>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</si>
  <si>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</si>
  <si>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</si>
  <si>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</si>
  <si>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</si>
  <si>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</si>
  <si>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</si>
  <si>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</si>
  <si>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</si>
  <si>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</si>
  <si>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</si>
  <si>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</si>
  <si>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</si>
  <si>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</si>
  <si>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</si>
  <si>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</si>
  <si>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</si>
  <si>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</si>
  <si>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</si>
  <si>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</si>
  <si>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</si>
  <si>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</si>
  <si>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</si>
  <si>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</si>
  <si>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</si>
  <si>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</si>
  <si>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</si>
  <si>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</si>
  <si>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</si>
  <si>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</si>
  <si>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</si>
  <si>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</si>
  <si>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</si>
  <si>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</si>
  <si>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</si>
  <si>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</si>
  <si>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</si>
  <si>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</si>
  <si>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</si>
  <si>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</si>
  <si>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</si>
  <si>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</si>
  <si>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</si>
  <si>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</si>
  <si>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</si>
  <si>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</si>
  <si>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</si>
  <si>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</si>
  <si>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</si>
  <si>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</si>
  <si>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</si>
  <si>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</si>
  <si>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</si>
  <si>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</si>
  <si>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</si>
  <si>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</si>
  <si>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</si>
  <si>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</si>
  <si>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</si>
  <si>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</si>
  <si>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</si>
  <si>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</si>
  <si>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</si>
  <si>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</si>
  <si>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</si>
  <si>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</si>
  <si>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</si>
  <si>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</si>
  <si>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</si>
  <si>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</si>
  <si>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</si>
  <si>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</si>
  <si>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</si>
  <si>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</si>
  <si>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</si>
  <si>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</si>
  <si>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</si>
  <si>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</si>
  <si>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</si>
  <si>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</si>
  <si>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</si>
  <si>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</si>
  <si>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</si>
  <si>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</si>
  <si>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</si>
  <si>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</si>
  <si>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</si>
  <si>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</si>
  <si>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</si>
  <si>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</si>
  <si>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</si>
  <si>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</si>
  <si>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</si>
  <si>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</si>
  <si>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</si>
  <si>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</si>
  <si>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</si>
  <si>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</si>
  <si>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</si>
  <si>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</si>
  <si>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</si>
  <si>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</si>
  <si>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</si>
  <si>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</si>
  <si>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</si>
  <si>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</si>
  <si>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</si>
  <si>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</si>
  <si>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</si>
  <si>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</si>
  <si>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</si>
  <si>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</si>
  <si>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</si>
  <si>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</si>
  <si>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</si>
  <si>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</si>
  <si>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</si>
  <si>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</si>
  <si>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</si>
  <si>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</si>
  <si>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</si>
  <si>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</si>
  <si>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</si>
  <si>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</si>
  <si>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</si>
  <si>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</si>
  <si>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</si>
  <si>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</si>
  <si>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</si>
  <si>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</si>
  <si>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</si>
  <si>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</si>
  <si>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</si>
  <si>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</si>
  <si>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</si>
  <si>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</si>
  <si>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</si>
  <si>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</si>
  <si>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</si>
  <si>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</si>
  <si>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</si>
  <si>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</si>
  <si>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</si>
  <si>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</si>
  <si>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</si>
  <si>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</si>
  <si>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</si>
  <si>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</si>
  <si>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</si>
  <si>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</si>
  <si>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</si>
  <si>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</si>
  <si>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</si>
  <si>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</si>
  <si>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</si>
  <si>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</si>
  <si>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</si>
  <si>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</si>
  <si>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</si>
  <si>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</si>
  <si>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</si>
  <si>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</si>
  <si>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</si>
  <si>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</si>
  <si>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</si>
  <si>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</si>
  <si>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</si>
  <si>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</si>
  <si>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</si>
  <si>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</si>
  <si>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</si>
  <si>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</si>
  <si>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</si>
  <si>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</si>
  <si>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</si>
  <si>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</si>
  <si>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</si>
  <si>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</si>
  <si>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</si>
  <si>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</si>
  <si>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</si>
  <si>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</si>
  <si>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</si>
  <si>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</si>
  <si>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</si>
  <si>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</si>
  <si>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</si>
  <si>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</si>
  <si>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</si>
  <si>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</si>
  <si>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</si>
  <si>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</si>
  <si>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</si>
  <si>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</si>
  <si>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</si>
  <si>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</si>
  <si>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</si>
  <si>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</si>
  <si>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</si>
  <si>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</si>
  <si>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</si>
  <si>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</si>
  <si>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</si>
  <si>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</si>
  <si>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</si>
  <si>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</si>
  <si>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</si>
  <si>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</si>
  <si>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</si>
  <si>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</si>
  <si>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</si>
  <si>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</si>
  <si>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</si>
  <si>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</si>
  <si>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</si>
  <si>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</si>
  <si>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</si>
  <si>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</si>
  <si>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</si>
  <si>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</si>
  <si>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</si>
  <si>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</si>
  <si>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</si>
  <si>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</si>
  <si>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</si>
  <si>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</si>
  <si>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</si>
  <si>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</si>
  <si>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</si>
  <si>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</si>
  <si>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</si>
  <si>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</si>
  <si>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</si>
  <si>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</si>
  <si>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</si>
  <si>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</si>
  <si>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</si>
  <si>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</si>
  <si>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</si>
  <si>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</si>
  <si>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</si>
  <si>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</si>
  <si>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</si>
  <si>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</si>
  <si>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</si>
  <si>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</si>
  <si>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</si>
  <si>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</si>
  <si>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</si>
  <si>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</si>
  <si>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</si>
  <si>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</si>
  <si>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</si>
  <si>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</si>
  <si>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</si>
  <si>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</si>
  <si>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</si>
  <si>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</si>
  <si>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</si>
  <si>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</si>
  <si>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</si>
  <si>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</si>
  <si>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</si>
  <si>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</si>
  <si>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</si>
  <si>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</si>
  <si>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</si>
  <si>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</si>
  <si>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</si>
  <si>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</si>
  <si>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</si>
  <si>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</si>
  <si>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</si>
  <si>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</si>
  <si>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</si>
  <si>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</si>
  <si>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</si>
  <si>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</si>
  <si>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</si>
  <si>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</si>
  <si>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</si>
  <si>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</si>
  <si>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</si>
  <si>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</si>
  <si>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</si>
  <si>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</si>
  <si>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</si>
  <si>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</si>
  <si>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</si>
  <si>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</si>
  <si>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</si>
  <si>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</si>
  <si>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</si>
  <si>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</si>
  <si>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</si>
  <si>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</si>
  <si>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</si>
  <si>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</si>
  <si>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</si>
  <si>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</si>
  <si>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</si>
  <si>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</si>
  <si>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</si>
  <si>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</si>
  <si>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</si>
  <si>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</si>
  <si>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</si>
  <si>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</si>
  <si>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</si>
  <si>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</si>
  <si>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</si>
  <si>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</si>
  <si>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</si>
  <si>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</si>
  <si>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</si>
  <si>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</si>
  <si>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</si>
  <si>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</si>
  <si>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</si>
  <si>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</si>
  <si>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</si>
  <si>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</si>
  <si>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</si>
  <si>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</si>
  <si>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</si>
  <si>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</si>
  <si>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</si>
  <si>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</si>
  <si>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</si>
  <si>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</si>
  <si>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</si>
  <si>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</si>
  <si>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</si>
  <si>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</si>
  <si>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</si>
  <si>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</si>
  <si>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</si>
  <si>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</si>
  <si>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</si>
  <si>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</si>
  <si>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</si>
  <si>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</si>
  <si>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</si>
  <si>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</si>
  <si>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</si>
  <si>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</si>
  <si>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</si>
  <si>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</si>
  <si>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</si>
  <si>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</si>
  <si>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</si>
  <si>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</si>
  <si>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</si>
  <si>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</si>
  <si>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</si>
  <si>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</si>
  <si>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</si>
  <si>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</si>
  <si>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</si>
  <si>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</si>
  <si>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</si>
  <si>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</si>
  <si>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</si>
  <si>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</si>
  <si>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</si>
  <si>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</si>
  <si>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</si>
  <si>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</si>
  <si>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</si>
  <si>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</si>
  <si>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</si>
  <si>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</si>
  <si>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</si>
  <si>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</si>
  <si>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</si>
  <si>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</si>
  <si>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</si>
  <si>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</si>
  <si>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</si>
  <si>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</si>
  <si>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</si>
  <si>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</si>
  <si>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</si>
  <si>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</si>
  <si>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</si>
  <si>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</si>
  <si>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</si>
  <si>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</si>
  <si>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</si>
  <si>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</si>
  <si>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</si>
  <si>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</si>
  <si>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</si>
  <si>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</si>
  <si>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</si>
  <si>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</si>
  <si>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</si>
  <si>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</si>
  <si>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</si>
  <si>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</si>
  <si>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</si>
  <si>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</si>
  <si>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</si>
  <si>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</si>
  <si>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</si>
  <si>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</si>
  <si>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</si>
  <si>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</si>
  <si>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</si>
  <si>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</si>
  <si>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</si>
  <si>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</si>
  <si>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</si>
  <si>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</si>
  <si>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</si>
  <si>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</si>
  <si>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</si>
  <si>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</si>
  <si>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</si>
  <si>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</si>
  <si>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</si>
  <si>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</si>
  <si>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</si>
  <si>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</si>
  <si>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</si>
  <si>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</si>
  <si>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</si>
  <si>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</si>
  <si>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</si>
  <si>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</si>
  <si>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</si>
  <si>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</si>
  <si>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</si>
  <si>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</si>
  <si>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</si>
  <si>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</si>
  <si>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</si>
  <si>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</si>
  <si>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</si>
  <si>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</si>
  <si>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</si>
  <si>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</si>
  <si>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</si>
  <si>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</si>
  <si>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</si>
  <si>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</si>
  <si>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</si>
  <si>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</si>
  <si>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</si>
  <si>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</si>
  <si>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</si>
  <si>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</si>
  <si>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</si>
  <si>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</si>
  <si>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</si>
  <si>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</si>
  <si>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</si>
  <si>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</si>
  <si>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</si>
  <si>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</si>
  <si>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</si>
  <si>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</si>
  <si>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</si>
  <si>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</si>
  <si>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</si>
  <si>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</si>
  <si>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</si>
  <si>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</si>
  <si>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</si>
  <si>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</si>
  <si>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</si>
  <si>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</si>
  <si>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</si>
  <si>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</si>
  <si>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</si>
  <si>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</si>
  <si>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</si>
  <si>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</si>
  <si>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</si>
  <si>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</si>
  <si>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</si>
  <si>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</si>
  <si>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</si>
  <si>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</si>
  <si>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</si>
  <si>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</si>
  <si>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</si>
  <si>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</si>
  <si>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</si>
  <si>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</si>
  <si>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</si>
  <si>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</si>
  <si>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</si>
  <si>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</si>
  <si>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</si>
  <si>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</si>
  <si>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</si>
  <si>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</si>
  <si>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</si>
  <si>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</si>
  <si>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</si>
  <si>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</si>
  <si>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</si>
  <si>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</si>
  <si>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</si>
  <si>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</si>
  <si>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</si>
  <si>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</si>
  <si>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</si>
  <si>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</si>
  <si>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</si>
  <si>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</si>
  <si>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</si>
  <si>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</si>
  <si>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</si>
  <si>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</si>
  <si>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</si>
  <si>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</si>
  <si>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</si>
  <si>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</si>
  <si>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</si>
  <si>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</si>
  <si>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</si>
  <si>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</si>
  <si>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</si>
  <si>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</si>
  <si>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</si>
  <si>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</si>
  <si>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</si>
  <si>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</si>
  <si>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</si>
  <si>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</si>
  <si>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</si>
  <si>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</si>
  <si>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</si>
  <si>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</si>
  <si>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</si>
  <si>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</si>
  <si>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</si>
  <si>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</si>
  <si>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</si>
  <si>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</si>
  <si>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</si>
  <si>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</si>
  <si>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</si>
  <si>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</si>
  <si>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</si>
  <si>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</si>
  <si>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</si>
  <si>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</si>
  <si>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</si>
  <si>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</si>
  <si>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</si>
  <si>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</si>
  <si>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</si>
  <si>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</si>
  <si>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</si>
  <si>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</si>
  <si>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</si>
  <si>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</si>
  <si>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</si>
  <si>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</si>
  <si>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</si>
  <si>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</si>
  <si>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</si>
  <si>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</si>
  <si>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</si>
  <si>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</si>
  <si>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</si>
  <si>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</si>
  <si>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</si>
  <si>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</si>
  <si>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</si>
  <si>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</si>
  <si>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</si>
  <si>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</si>
  <si>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</si>
  <si>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</si>
  <si>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</si>
  <si>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</si>
  <si>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</si>
  <si>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</si>
  <si>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</si>
  <si>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</si>
  <si>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</si>
  <si>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</si>
  <si>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</si>
  <si>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</si>
  <si>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</si>
  <si>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</si>
  <si>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</si>
  <si>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</si>
  <si>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</si>
  <si>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</si>
  <si>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</si>
  <si>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</si>
  <si>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</si>
  <si>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</si>
  <si>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</si>
  <si>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</si>
  <si>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</si>
  <si>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</si>
  <si>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</si>
  <si>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</si>
  <si>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</si>
  <si>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</si>
  <si>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</si>
  <si>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</si>
  <si>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</si>
  <si>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</si>
  <si>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</si>
  <si>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</si>
  <si>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</si>
  <si>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</si>
  <si>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</si>
  <si>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</si>
  <si>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</si>
  <si>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</si>
  <si>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</si>
  <si>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</si>
  <si>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</si>
  <si>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</si>
  <si>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</si>
  <si>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</si>
  <si>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</si>
  <si>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</si>
  <si>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</si>
  <si>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</si>
  <si>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</si>
  <si>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</si>
  <si>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</si>
  <si>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</si>
  <si>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</si>
  <si>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</si>
  <si>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</si>
  <si>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</si>
  <si>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</si>
  <si>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</si>
  <si>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</si>
  <si>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</si>
  <si>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</si>
  <si>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</si>
  <si>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</si>
  <si>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</si>
  <si>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</si>
  <si>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</si>
  <si>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</si>
  <si>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</si>
  <si>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</si>
  <si>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</si>
  <si>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</si>
  <si>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</si>
  <si>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</si>
  <si>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</si>
  <si>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</si>
  <si>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</si>
  <si>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</si>
  <si>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</si>
  <si>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</si>
  <si>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</si>
  <si>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</si>
  <si>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</si>
  <si>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</si>
  <si>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</si>
  <si>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</si>
  <si>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</si>
  <si>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</si>
  <si>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</si>
  <si>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</si>
  <si>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</si>
  <si>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</si>
  <si>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</si>
  <si>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</si>
  <si>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</si>
  <si>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</si>
  <si>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</si>
  <si>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</si>
  <si>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</si>
  <si>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</si>
  <si>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</si>
  <si>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</si>
  <si>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</si>
  <si>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</si>
  <si>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</si>
  <si>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</si>
  <si>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</si>
  <si>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</si>
  <si>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</si>
  <si>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</si>
  <si>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</si>
  <si>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</si>
  <si>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</si>
  <si>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</si>
  <si>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</si>
  <si>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</si>
  <si>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</si>
  <si>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</si>
  <si>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</si>
  <si>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</si>
  <si>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</si>
  <si>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</si>
  <si>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</si>
  <si>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</si>
  <si>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</si>
  <si>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</si>
  <si>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</si>
  <si>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</si>
  <si>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</si>
  <si>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</si>
  <si>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</si>
  <si>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</si>
  <si>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</si>
  <si>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</si>
  <si>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</si>
  <si>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</si>
  <si>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</si>
  <si>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</si>
  <si>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</si>
  <si>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</si>
  <si>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</si>
  <si>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</si>
  <si>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</si>
  <si>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</si>
  <si>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</si>
  <si>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</si>
  <si>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</si>
  <si>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</si>
  <si>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</si>
  <si>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</si>
  <si>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</si>
  <si>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</si>
  <si>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</si>
  <si>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</si>
  <si>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</si>
  <si>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</si>
  <si>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</si>
  <si>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</si>
  <si>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</si>
  <si>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</si>
  <si>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</si>
  <si>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</si>
  <si>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</si>
  <si>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</si>
  <si>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</si>
  <si>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</si>
  <si>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</si>
  <si>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</si>
  <si>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</si>
  <si>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</si>
  <si>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</si>
  <si>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</si>
  <si>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</si>
  <si>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</si>
  <si>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</si>
  <si>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</si>
  <si>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</si>
  <si>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</si>
  <si>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</si>
  <si>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</si>
  <si>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</si>
  <si>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</si>
  <si>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</si>
  <si>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</si>
  <si>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</si>
  <si>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</si>
  <si>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</si>
  <si>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</si>
  <si>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</si>
  <si>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</si>
  <si>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</si>
  <si>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</si>
  <si>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</si>
  <si>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</si>
  <si>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</si>
  <si>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</si>
  <si>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</si>
  <si>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</si>
  <si>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</si>
  <si>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</si>
  <si>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</si>
  <si>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</si>
  <si>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</si>
  <si>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</si>
  <si>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</si>
  <si>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</si>
  <si>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</si>
  <si>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</si>
  <si>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</si>
  <si>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</si>
  <si>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</si>
  <si>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</si>
  <si>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</si>
  <si>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</si>
  <si>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</si>
  <si>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</si>
  <si>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</si>
  <si>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</si>
  <si>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</si>
  <si>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</si>
  <si>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</si>
  <si>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</si>
  <si>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</si>
  <si>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</si>
  <si>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</si>
  <si>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</si>
  <si>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</si>
  <si>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</si>
  <si>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</si>
  <si>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</si>
  <si>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</si>
  <si>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</si>
  <si>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</si>
  <si>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</si>
  <si>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</si>
  <si>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</si>
  <si>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</si>
  <si>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</si>
  <si>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</si>
  <si>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</si>
  <si>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</si>
  <si>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</si>
  <si>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</si>
  <si>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</si>
  <si>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</si>
  <si>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</si>
  <si>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</si>
  <si>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</si>
  <si>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</si>
  <si>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</si>
  <si>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</si>
  <si>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</si>
  <si>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</si>
  <si>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</si>
  <si>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</si>
  <si>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</si>
  <si>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</si>
  <si>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</si>
  <si>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</si>
  <si>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</si>
  <si>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</si>
  <si>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</si>
  <si>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</si>
  <si>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</si>
  <si>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</si>
  <si>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</si>
  <si>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</si>
  <si>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</si>
  <si>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</si>
  <si>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</si>
  <si>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</si>
  <si>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</si>
  <si>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</si>
  <si>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</si>
  <si>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</si>
  <si>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</si>
  <si>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</si>
  <si>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</si>
  <si>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</si>
  <si>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</si>
  <si>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</si>
  <si>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</si>
  <si>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</si>
  <si>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</si>
  <si>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</si>
  <si>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</si>
  <si>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</si>
  <si>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</si>
  <si>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</si>
  <si>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</si>
  <si>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</si>
  <si>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</si>
  <si>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</si>
  <si>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</si>
  <si>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</si>
  <si>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</si>
  <si>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</si>
  <si>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</si>
  <si>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</si>
  <si>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</si>
  <si>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</si>
  <si>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</si>
  <si>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</si>
  <si>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</si>
  <si>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</si>
  <si>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</si>
  <si>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</si>
  <si>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</si>
  <si>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</si>
  <si>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</si>
  <si>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</si>
  <si>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</si>
  <si>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</si>
  <si>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</si>
  <si>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</si>
  <si>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</si>
  <si>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</si>
  <si>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</si>
  <si>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</si>
  <si>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</si>
  <si>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</si>
  <si>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</si>
  <si>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</si>
  <si>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</si>
  <si>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</si>
  <si>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</si>
  <si>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</si>
  <si>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</si>
  <si>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</si>
  <si>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</si>
  <si>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</si>
  <si>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</si>
  <si>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</si>
  <si>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</si>
  <si>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</si>
  <si>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</si>
  <si>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</si>
  <si>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</si>
  <si>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</si>
  <si>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</si>
  <si>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</si>
  <si>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</si>
  <si>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</si>
  <si>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</si>
  <si>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</si>
  <si>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</si>
  <si>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</si>
  <si>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</si>
  <si>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</si>
  <si>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</si>
  <si>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</si>
  <si>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</si>
  <si>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</si>
  <si>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</si>
  <si>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</si>
  <si>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</si>
  <si>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</si>
  <si>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</si>
  <si>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</si>
  <si>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</si>
  <si>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</si>
  <si>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</si>
  <si>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</si>
  <si>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</si>
  <si>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</si>
  <si>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</si>
  <si>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</si>
  <si>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</si>
  <si>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</si>
  <si>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</si>
  <si>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</si>
  <si>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</si>
  <si>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</si>
  <si>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</si>
  <si>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</si>
  <si>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</si>
  <si>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</si>
  <si>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</si>
  <si>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</si>
  <si>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</si>
  <si>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</si>
  <si>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</si>
  <si>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</si>
  <si>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</si>
  <si>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</si>
  <si>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</si>
  <si>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</si>
  <si>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</si>
  <si>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</si>
  <si>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</si>
  <si>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</si>
  <si>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</si>
  <si>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</si>
  <si>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</si>
  <si>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</si>
  <si>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</si>
  <si>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</si>
  <si>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</si>
  <si>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</si>
  <si>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</si>
  <si>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</si>
  <si>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</si>
  <si>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</si>
  <si>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</si>
  <si>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</si>
  <si>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</si>
  <si>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</si>
  <si>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</si>
  <si>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</si>
  <si>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</si>
  <si>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</si>
  <si>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</si>
  <si>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</si>
  <si>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</si>
  <si>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</si>
  <si>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</si>
  <si>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</si>
  <si>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</si>
  <si>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</si>
  <si>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</si>
  <si>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</si>
  <si>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</si>
  <si>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</si>
  <si>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</si>
  <si>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</si>
  <si>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</si>
  <si>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</si>
  <si>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</si>
  <si>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</si>
  <si>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</si>
  <si>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</si>
  <si>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</si>
  <si>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</si>
  <si>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</si>
  <si>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</si>
  <si>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</si>
  <si>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</si>
  <si>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</si>
  <si>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</si>
  <si>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</si>
  <si>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</si>
  <si>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</si>
  <si>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</si>
  <si>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</si>
  <si>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</si>
  <si>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</si>
  <si>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</si>
  <si>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</si>
  <si>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</si>
  <si>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</si>
  <si>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</si>
  <si>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</si>
  <si>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</si>
  <si>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</si>
  <si>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</si>
  <si>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</si>
  <si>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</si>
  <si>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</si>
  <si>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</si>
  <si>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</si>
  <si>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</si>
  <si>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</si>
  <si>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</si>
  <si>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</si>
  <si>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</si>
  <si>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</si>
  <si>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</si>
  <si>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</si>
  <si>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</si>
  <si>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</si>
  <si>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</si>
  <si>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</si>
  <si>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</si>
  <si>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</si>
  <si>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</si>
  <si>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</si>
  <si>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</si>
  <si>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</si>
  <si>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</si>
  <si>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</si>
  <si>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</si>
  <si>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</si>
  <si>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</si>
  <si>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</si>
  <si>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</si>
  <si>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</si>
  <si>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</si>
  <si>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</si>
  <si>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</si>
  <si>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</si>
  <si>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</si>
  <si>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</si>
  <si>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</si>
  <si>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</si>
  <si>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</si>
  <si>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</si>
  <si>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</si>
  <si>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</si>
  <si>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</si>
  <si>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</si>
  <si>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</si>
  <si>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</si>
  <si>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</si>
  <si>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</si>
  <si>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</si>
  <si>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</si>
  <si>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</si>
  <si>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</si>
  <si>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</si>
  <si>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</si>
  <si>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</si>
  <si>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</si>
  <si>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</si>
  <si>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</si>
  <si>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</si>
  <si>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</si>
  <si>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</si>
  <si>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</si>
  <si>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</si>
  <si>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</si>
  <si>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</si>
  <si>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</si>
  <si>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</si>
  <si>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</si>
  <si>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</si>
  <si>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</si>
  <si>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</si>
  <si>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</si>
  <si>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</si>
  <si>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</si>
  <si>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</si>
  <si>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</si>
  <si>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</si>
  <si>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</si>
  <si>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</si>
  <si>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</si>
  <si>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</si>
  <si>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</si>
  <si>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</si>
  <si>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</si>
  <si>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</si>
  <si>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</si>
  <si>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</si>
  <si>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</si>
  <si>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</si>
  <si>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</si>
  <si>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</si>
  <si>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</si>
  <si>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</si>
  <si>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</si>
  <si>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</si>
  <si>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</si>
  <si>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</si>
  <si>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</si>
  <si>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</si>
  <si>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</si>
  <si>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</si>
  <si>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</si>
  <si>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</si>
  <si>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</si>
  <si>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</si>
  <si>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</si>
  <si>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</si>
  <si>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</si>
  <si>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</si>
  <si>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</si>
  <si>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</si>
  <si>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</si>
  <si>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</si>
  <si>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</si>
  <si>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</si>
  <si>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</si>
  <si>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</si>
  <si>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</si>
  <si>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</si>
  <si>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</si>
  <si>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</si>
  <si>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</si>
  <si>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</si>
  <si>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</si>
  <si>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</si>
  <si>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</si>
  <si>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</si>
  <si>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</si>
  <si>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</si>
  <si>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</si>
  <si>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</si>
  <si>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</si>
  <si>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</si>
  <si>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</si>
  <si>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</si>
  <si>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</si>
  <si>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</si>
  <si>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</si>
  <si>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</si>
  <si>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</si>
  <si>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</si>
  <si>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</si>
  <si>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</si>
  <si>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</si>
  <si>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</si>
  <si>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</si>
  <si>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</si>
  <si>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</si>
  <si>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</si>
  <si>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</si>
  <si>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</si>
  <si>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</si>
  <si>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</si>
  <si>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</si>
  <si>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</si>
  <si>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</si>
  <si>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</si>
  <si>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</si>
  <si>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</si>
  <si>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</si>
  <si>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</si>
  <si>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</si>
  <si>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</si>
  <si>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</si>
  <si>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</si>
  <si>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</si>
  <si>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</si>
  <si>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</si>
  <si>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</si>
  <si>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</si>
  <si>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</si>
  <si>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</si>
  <si>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</si>
  <si>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</si>
  <si>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</si>
  <si>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</si>
  <si>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</si>
  <si>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</si>
  <si>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</si>
  <si>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</si>
  <si>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</si>
  <si>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</si>
  <si>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</si>
  <si>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</si>
  <si>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</si>
  <si>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</si>
  <si>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</si>
  <si>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</si>
  <si>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</si>
  <si>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</si>
  <si>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</si>
  <si>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</si>
  <si>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</si>
  <si>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</si>
  <si>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</si>
  <si>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</si>
  <si>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</si>
  <si>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</si>
  <si>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</si>
  <si>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</si>
  <si>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</si>
  <si>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</si>
  <si>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</si>
  <si>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</si>
  <si>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</si>
  <si>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</si>
  <si>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</si>
  <si>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</si>
  <si>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</si>
  <si>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</si>
  <si>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</si>
  <si>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</si>
  <si>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</si>
  <si>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</si>
  <si>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</si>
  <si>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</si>
  <si>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</si>
  <si>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</si>
  <si>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</si>
  <si>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</si>
  <si>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</si>
  <si>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</si>
  <si>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</si>
  <si>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</si>
  <si>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</si>
  <si>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</si>
  <si>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</si>
  <si>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</si>
  <si>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</si>
  <si>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</si>
  <si>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</si>
  <si>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</si>
  <si>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</si>
  <si>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</si>
  <si>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</si>
  <si>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</si>
  <si>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</si>
  <si>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</si>
  <si>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</si>
  <si>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</si>
  <si>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</si>
  <si>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</si>
  <si>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</si>
  <si>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</si>
  <si>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</si>
  <si>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</si>
  <si>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</si>
  <si>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</si>
  <si>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</si>
  <si>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</si>
  <si>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</si>
  <si>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</si>
  <si>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</si>
  <si>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</si>
  <si>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</si>
  <si>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</si>
  <si>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</si>
  <si>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</si>
  <si>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</si>
  <si>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</si>
  <si>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</si>
  <si>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</si>
  <si>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</si>
  <si>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</si>
  <si>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</si>
  <si>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</si>
  <si>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</si>
  <si>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</si>
  <si>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</si>
  <si>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</si>
  <si>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</si>
  <si>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</si>
  <si>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</si>
  <si>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</si>
  <si>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</si>
  <si>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</si>
  <si>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</si>
  <si>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</si>
  <si>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</si>
  <si>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</si>
  <si>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</si>
  <si>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</si>
  <si>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</si>
  <si>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</si>
  <si>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</si>
  <si>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</si>
  <si>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</si>
  <si>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</si>
  <si>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</si>
  <si>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</si>
  <si>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</si>
  <si>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</si>
  <si>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</si>
  <si>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</si>
  <si>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</si>
  <si>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</si>
  <si>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</si>
  <si>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</si>
  <si>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</si>
  <si>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</si>
  <si>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</si>
  <si>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</si>
  <si>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</si>
  <si>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</si>
  <si>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</si>
  <si>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</si>
  <si>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</si>
  <si>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</si>
  <si>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</si>
  <si>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</si>
  <si>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</si>
  <si>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</si>
  <si>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</si>
  <si>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</si>
  <si>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</si>
  <si>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</si>
  <si>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</si>
  <si>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</si>
  <si>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</si>
  <si>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</si>
  <si>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</si>
  <si>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</si>
  <si>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</si>
  <si>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</si>
  <si>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</si>
  <si>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</si>
  <si>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</si>
  <si>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</si>
  <si>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</si>
  <si>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</si>
  <si>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</si>
  <si>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</si>
  <si>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</si>
  <si>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</si>
  <si>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</si>
  <si>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</si>
  <si>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</si>
  <si>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</si>
  <si>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</si>
  <si>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</si>
  <si>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</si>
  <si>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</si>
  <si>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</si>
  <si>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</si>
  <si>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</si>
  <si>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</si>
  <si>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</si>
  <si>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</si>
  <si>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</si>
  <si>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</si>
  <si>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</si>
  <si>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</si>
  <si>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</si>
  <si>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</si>
  <si>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</si>
  <si>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</si>
  <si>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</si>
  <si>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</si>
  <si>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</si>
  <si>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</si>
  <si>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</si>
  <si>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</si>
  <si>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</si>
  <si>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</si>
  <si>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</si>
  <si>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</si>
  <si>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</si>
  <si>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</si>
  <si>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</si>
  <si>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</si>
  <si>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</si>
  <si>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</si>
  <si>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</si>
  <si>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</si>
  <si>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</si>
  <si>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</si>
  <si>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</si>
  <si>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</si>
  <si>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</si>
  <si>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</si>
  <si>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</si>
  <si>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</si>
  <si>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</si>
  <si>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</si>
  <si>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</si>
  <si>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</si>
  <si>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</si>
  <si>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</si>
  <si>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</si>
  <si>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</si>
  <si>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</si>
  <si>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</si>
  <si>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</si>
  <si>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</si>
  <si>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</si>
  <si>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</si>
  <si>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</si>
  <si>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</si>
  <si>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</si>
  <si>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</si>
  <si>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</si>
  <si>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</si>
  <si>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</si>
  <si>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</si>
  <si>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</si>
  <si>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</si>
  <si>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</si>
  <si>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</si>
  <si>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</si>
  <si>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</si>
  <si>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</si>
  <si>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</si>
  <si>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</si>
  <si>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</si>
  <si>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</si>
  <si>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</si>
  <si>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</si>
  <si>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</si>
  <si>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</si>
  <si>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</si>
  <si>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</si>
  <si>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</si>
  <si>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</si>
  <si>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</si>
  <si>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</si>
  <si>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</si>
  <si>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</si>
  <si>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</si>
  <si>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</si>
  <si>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</si>
  <si>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</si>
  <si>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</si>
  <si>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</si>
  <si>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</si>
  <si>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</si>
  <si>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</si>
  <si>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</si>
  <si>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</si>
  <si>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</si>
  <si>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</si>
  <si>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</si>
  <si>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</si>
  <si>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</si>
  <si>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</si>
  <si>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</si>
  <si>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</si>
  <si>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</si>
  <si>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</si>
  <si>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</si>
  <si>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</si>
  <si>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</si>
  <si>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</si>
  <si>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</si>
  <si>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</si>
  <si>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</si>
  <si>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</si>
  <si>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</si>
  <si>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</si>
  <si>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</si>
  <si>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</si>
  <si>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</si>
  <si>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</si>
  <si>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</si>
  <si>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</si>
  <si>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</si>
  <si>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</si>
  <si>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</si>
  <si>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</si>
  <si>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</si>
  <si>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</si>
  <si>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</si>
  <si>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</si>
  <si>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</si>
  <si>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</si>
  <si>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</si>
  <si>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</si>
  <si>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</si>
  <si>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</si>
  <si>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</si>
  <si>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</si>
  <si>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</si>
  <si>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</si>
  <si>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</si>
  <si>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</si>
  <si>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</si>
  <si>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</si>
  <si>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</si>
  <si>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</si>
  <si>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</si>
  <si>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</si>
  <si>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</si>
  <si>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</si>
  <si>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</si>
  <si>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</si>
  <si>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</si>
  <si>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</si>
  <si>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</si>
  <si>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</si>
  <si>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</si>
  <si>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</si>
  <si>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</si>
  <si>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</si>
  <si>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</si>
  <si>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</si>
  <si>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</si>
  <si>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</si>
  <si>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</si>
  <si>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</si>
  <si>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</si>
  <si>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</si>
  <si>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</si>
  <si>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</si>
  <si>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</si>
  <si>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</si>
  <si>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</si>
  <si>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</si>
  <si>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</si>
  <si>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</si>
  <si>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</si>
  <si>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</si>
  <si>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</si>
  <si>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</si>
  <si>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</si>
  <si>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</si>
  <si>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</si>
  <si>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</si>
  <si>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</si>
  <si>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</si>
  <si>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</si>
  <si>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</si>
  <si>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</si>
  <si>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</si>
  <si>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</si>
  <si>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</si>
  <si>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</si>
  <si>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</si>
  <si>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</si>
  <si>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</si>
  <si>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</si>
  <si>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</si>
  <si>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</si>
  <si>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</si>
  <si>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</si>
  <si>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</si>
  <si>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</si>
  <si>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</si>
  <si>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</si>
  <si>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</si>
  <si>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</si>
  <si>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</si>
  <si>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</si>
  <si>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</si>
  <si>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</si>
  <si>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</si>
  <si>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</si>
  <si>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</si>
  <si>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</si>
  <si>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</si>
  <si>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</si>
  <si>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</si>
  <si>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</si>
  <si>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</si>
  <si>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</si>
  <si>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</si>
  <si>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</si>
  <si>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</si>
  <si>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</si>
  <si>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</si>
  <si>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</si>
  <si>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</si>
  <si>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</si>
  <si>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</si>
  <si>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</si>
  <si>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</si>
  <si>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</si>
  <si>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</si>
  <si>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</si>
  <si>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</si>
  <si>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</si>
  <si>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</si>
  <si>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</si>
  <si>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</si>
  <si>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</si>
  <si>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</si>
  <si>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</si>
  <si>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</si>
  <si>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</si>
  <si>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</si>
  <si>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</si>
  <si>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</si>
  <si>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</si>
  <si>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</si>
  <si>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</si>
  <si>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</si>
  <si>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</si>
  <si>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</si>
  <si>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</si>
  <si>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</si>
  <si>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</si>
  <si>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</si>
  <si>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</si>
  <si>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</si>
  <si>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</si>
  <si>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</si>
  <si>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</si>
  <si>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</si>
  <si>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</si>
  <si>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</si>
  <si>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</si>
  <si>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</si>
  <si>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</si>
  <si>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</si>
  <si>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</si>
  <si>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</si>
  <si>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</si>
  <si>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</si>
  <si>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</si>
  <si>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</si>
  <si>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</si>
  <si>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</si>
  <si>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</si>
  <si>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</si>
  <si>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</si>
  <si>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</si>
  <si>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</si>
  <si>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</si>
  <si>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</si>
  <si>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</si>
  <si>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</si>
  <si>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</si>
  <si>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</si>
  <si>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</si>
  <si>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</si>
  <si>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</si>
  <si>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</si>
  <si>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</si>
  <si>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</si>
  <si>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</si>
  <si>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</si>
  <si>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</si>
  <si>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</si>
  <si>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</si>
  <si>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</si>
  <si>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</si>
  <si>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</si>
  <si>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</si>
  <si>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</si>
  <si>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</si>
  <si>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</si>
  <si>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</si>
  <si>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</si>
  <si>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</si>
  <si>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</si>
  <si>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</si>
  <si>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</si>
  <si>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</si>
  <si>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</si>
  <si>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</si>
  <si>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</si>
  <si>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</si>
  <si>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</si>
  <si>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</si>
  <si>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</si>
  <si>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</si>
  <si>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</si>
  <si>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</si>
  <si>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</si>
  <si>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</si>
  <si>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</si>
  <si>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</si>
  <si>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</si>
  <si>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</si>
  <si>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</si>
  <si>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</si>
  <si>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</si>
  <si>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</si>
  <si>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</si>
  <si>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</si>
  <si>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</si>
  <si>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</si>
  <si>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</si>
  <si>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</si>
  <si>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</si>
  <si>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</si>
  <si>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</si>
  <si>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</si>
  <si>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</si>
  <si>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</si>
  <si>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</si>
  <si>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</si>
  <si>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</si>
  <si>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</si>
  <si>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</si>
  <si>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</si>
  <si>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</si>
  <si>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</si>
  <si>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</si>
  <si>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</si>
  <si>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</si>
  <si>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</si>
  <si>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</si>
  <si>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</si>
  <si>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</si>
  <si>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</si>
  <si>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</si>
  <si>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</si>
  <si>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</si>
  <si>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</si>
  <si>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</si>
  <si>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</si>
  <si>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</si>
  <si>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</si>
  <si>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</si>
  <si>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</si>
  <si>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</si>
  <si>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</si>
  <si>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</si>
  <si>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</si>
  <si>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</si>
  <si>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</si>
  <si>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</si>
  <si>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</si>
  <si>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</si>
  <si>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</si>
  <si>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</si>
  <si>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</si>
  <si>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</si>
  <si>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</si>
  <si>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</si>
  <si>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</si>
  <si>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</si>
  <si>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</si>
  <si>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</si>
  <si>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</si>
  <si>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</si>
  <si>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</si>
  <si>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</si>
  <si>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</si>
  <si>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</si>
  <si>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</si>
  <si>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</si>
  <si>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</si>
  <si>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</si>
  <si>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</si>
  <si>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</si>
  <si>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</si>
  <si>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</si>
  <si>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</si>
  <si>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</si>
  <si>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</si>
  <si>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</si>
  <si>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</si>
  <si>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</si>
  <si>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</si>
  <si>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</si>
  <si>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</si>
  <si>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</si>
  <si>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</si>
  <si>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</si>
  <si>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</si>
  <si>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</si>
  <si>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</si>
  <si>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</si>
  <si>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</si>
  <si>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</si>
  <si>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</si>
  <si>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</si>
  <si>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</si>
  <si>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</si>
  <si>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</si>
  <si>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</si>
  <si>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</si>
  <si>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</si>
  <si>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</si>
  <si>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</si>
  <si>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</si>
  <si>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</si>
  <si>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</si>
  <si>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</si>
  <si>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</si>
  <si>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</si>
  <si>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</si>
  <si>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</si>
  <si>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</si>
  <si>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</si>
  <si>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</si>
  <si>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</si>
  <si>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</si>
  <si>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</si>
  <si>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</si>
  <si>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</si>
  <si>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</si>
  <si>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</si>
  <si>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</si>
  <si>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</si>
  <si>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</si>
  <si>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</si>
  <si>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</si>
  <si>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</si>
  <si>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</si>
  <si>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</si>
  <si>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</si>
  <si>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</si>
  <si>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</si>
  <si>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</si>
  <si>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</si>
  <si>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</si>
  <si>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</si>
  <si>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</si>
  <si>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</si>
  <si>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</si>
  <si>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</si>
  <si>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</si>
  <si>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</si>
  <si>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</si>
  <si>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</si>
  <si>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</si>
  <si>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</si>
  <si>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</si>
  <si>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</si>
  <si>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</si>
  <si>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</si>
  <si>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</si>
  <si>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</si>
  <si>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</si>
  <si>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</si>
  <si>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</si>
  <si>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</si>
  <si>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</si>
  <si>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</si>
  <si>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</si>
  <si>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</si>
  <si>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</si>
  <si>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</si>
  <si>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</si>
  <si>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</si>
  <si>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</si>
  <si>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</si>
  <si>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</si>
  <si>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</si>
  <si>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</si>
  <si>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</si>
  <si>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</si>
  <si>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</si>
  <si>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</si>
  <si>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</si>
  <si>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</si>
  <si>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</si>
  <si>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</si>
  <si>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</si>
  <si>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</si>
  <si>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</si>
  <si>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</si>
  <si>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</si>
  <si>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</si>
  <si>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</si>
  <si>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</si>
  <si>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</si>
  <si>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</si>
  <si>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</si>
  <si>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</si>
  <si>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</si>
  <si>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</si>
  <si>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</si>
  <si>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</si>
  <si>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</si>
  <si>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</si>
  <si>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</si>
  <si>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</si>
  <si>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</si>
  <si>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</si>
  <si>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</si>
  <si>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</si>
  <si>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</si>
  <si>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</si>
  <si>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</si>
  <si>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</si>
  <si>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</si>
  <si>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</si>
  <si>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</si>
  <si>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</si>
  <si>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</si>
  <si>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</si>
  <si>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</si>
  <si>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</si>
  <si>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</si>
  <si>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</si>
  <si>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</si>
  <si>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</si>
  <si>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</si>
  <si>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</si>
  <si>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</si>
  <si>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</si>
  <si>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</si>
  <si>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</si>
  <si>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</si>
  <si>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</si>
  <si>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</si>
  <si>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</si>
  <si>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</si>
  <si>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</si>
  <si>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</si>
  <si>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</si>
  <si>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</si>
  <si>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</si>
  <si>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</si>
  <si>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</si>
  <si>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</si>
  <si>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</si>
  <si>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</si>
  <si>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</si>
  <si>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</si>
  <si>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</si>
  <si>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</si>
  <si>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</si>
  <si>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</si>
  <si>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</si>
  <si>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</si>
  <si>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</si>
  <si>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</si>
  <si>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</si>
  <si>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</si>
  <si>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</si>
  <si>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</si>
  <si>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</si>
  <si>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</si>
  <si>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</si>
  <si>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</si>
  <si>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</si>
  <si>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</si>
  <si>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</si>
  <si>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</si>
  <si>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</si>
  <si>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</si>
  <si>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</si>
  <si>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</si>
  <si>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</si>
  <si>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</si>
  <si>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</si>
  <si>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</si>
  <si>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</si>
  <si>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</si>
  <si>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</si>
  <si>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</si>
  <si>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</si>
  <si>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</si>
  <si>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</si>
  <si>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</si>
  <si>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</si>
  <si>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</si>
  <si>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</si>
  <si>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</si>
  <si>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</si>
  <si>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</si>
  <si>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</si>
  <si>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</si>
  <si>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</si>
  <si>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</si>
  <si>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</si>
  <si>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</si>
  <si>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</si>
  <si>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</si>
  <si>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</si>
  <si>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</si>
  <si>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</si>
  <si>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</si>
  <si>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</si>
  <si>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</si>
  <si>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</si>
  <si>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</si>
  <si>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</si>
  <si>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</si>
  <si>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</si>
  <si>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</si>
  <si>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</si>
  <si>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</si>
  <si>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</si>
  <si>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</si>
  <si>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</si>
  <si>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</si>
  <si>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</si>
  <si>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</si>
  <si>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</si>
  <si>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</si>
  <si>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</si>
  <si>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</si>
  <si>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</si>
  <si>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</si>
  <si>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</si>
  <si>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</si>
  <si>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</si>
  <si>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</si>
  <si>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</si>
  <si>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</si>
  <si>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</si>
  <si>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</si>
  <si>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</si>
  <si>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</si>
  <si>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</si>
  <si>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</si>
  <si>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</si>
  <si>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</si>
  <si>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</si>
  <si>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</si>
  <si>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</si>
  <si>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</si>
  <si>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</si>
  <si>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</si>
  <si>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</si>
  <si>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</si>
  <si>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</si>
  <si>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</si>
  <si>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</si>
  <si>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</si>
  <si>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</si>
  <si>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</si>
  <si>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</si>
  <si>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</si>
  <si>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</si>
  <si>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</si>
  <si>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</si>
  <si>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</si>
  <si>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</si>
  <si>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</si>
  <si>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</si>
  <si>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</si>
  <si>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</si>
  <si>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</si>
  <si>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</si>
  <si>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</si>
  <si>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</si>
  <si>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</si>
  <si>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</si>
  <si>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</si>
  <si>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</si>
  <si>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</si>
  <si>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</si>
  <si>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</si>
  <si>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</si>
  <si>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</si>
  <si>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</si>
  <si>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</si>
  <si>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</si>
  <si>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</si>
  <si>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</si>
  <si>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</si>
  <si>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</si>
  <si>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</si>
  <si>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</si>
  <si>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</si>
  <si>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</si>
  <si>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</si>
  <si>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</si>
  <si>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</si>
  <si>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</si>
  <si>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</si>
  <si>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</si>
  <si>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</si>
  <si>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</si>
  <si>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</si>
  <si>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</si>
  <si>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</si>
  <si>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</si>
  <si>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</si>
  <si>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</si>
  <si>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</si>
  <si>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</si>
  <si>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</si>
  <si>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</si>
  <si>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</si>
  <si>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</si>
  <si>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</si>
  <si>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</si>
  <si>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</si>
  <si>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</si>
  <si>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</si>
  <si>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</si>
  <si>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</si>
  <si>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</si>
  <si>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</si>
  <si>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</si>
  <si>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</si>
  <si>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</si>
  <si>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</si>
  <si>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</si>
  <si>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</si>
  <si>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</si>
  <si>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</si>
  <si>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</si>
  <si>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</si>
  <si>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</si>
  <si>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</si>
  <si>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</si>
  <si>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</si>
  <si>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</si>
  <si>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</si>
  <si>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</si>
  <si>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</si>
  <si>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</si>
  <si>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</si>
  <si>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</si>
  <si>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</si>
  <si>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</si>
  <si>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</si>
  <si>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</si>
  <si>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</si>
  <si>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</si>
  <si>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</si>
  <si>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</si>
  <si>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</si>
  <si>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</si>
  <si>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</si>
  <si>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</si>
  <si>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</si>
  <si>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</si>
  <si>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</si>
  <si>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</si>
  <si>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</si>
  <si>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</si>
  <si>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</si>
  <si>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</si>
  <si>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</si>
  <si>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</si>
  <si>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</si>
  <si>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</si>
  <si>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</si>
  <si>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</si>
  <si>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</si>
  <si>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</si>
  <si>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</si>
  <si>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</si>
  <si>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</si>
  <si>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</si>
  <si>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</si>
  <si>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</si>
  <si>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</si>
  <si>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</si>
  <si>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</si>
  <si>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</si>
  <si>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</si>
  <si>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</si>
  <si>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</si>
  <si>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</si>
  <si>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</si>
  <si>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</si>
  <si>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</si>
  <si>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</si>
  <si>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</si>
  <si>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</si>
  <si>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</si>
  <si>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</si>
  <si>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</si>
  <si>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</si>
  <si>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</si>
  <si>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</si>
  <si>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</si>
  <si>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</si>
  <si>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</si>
  <si>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</si>
  <si>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</si>
  <si>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</si>
  <si>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</si>
  <si>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</si>
  <si>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</si>
  <si>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</si>
  <si>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</si>
  <si>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</si>
  <si>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</si>
  <si>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</si>
  <si>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</si>
  <si>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</si>
  <si>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</si>
  <si>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</si>
  <si>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</si>
  <si>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</si>
  <si>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</si>
  <si>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</si>
  <si>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</si>
  <si>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</si>
  <si>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</si>
  <si>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</si>
  <si>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</si>
  <si>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</si>
  <si>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</si>
  <si>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</si>
  <si>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</si>
  <si>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</si>
  <si>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</si>
  <si>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</si>
  <si>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</si>
  <si>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</si>
  <si>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</si>
  <si>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</si>
  <si>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</si>
  <si>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</si>
  <si>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</si>
  <si>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</si>
  <si>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</si>
  <si>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</si>
  <si>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</si>
  <si>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</si>
  <si>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</si>
  <si>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</si>
  <si>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</si>
  <si>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</si>
  <si>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</si>
  <si>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</si>
  <si>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</si>
  <si>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</si>
  <si>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</si>
  <si>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</si>
  <si>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</si>
  <si>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</si>
  <si>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</si>
  <si>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</si>
  <si>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</si>
  <si>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</si>
  <si>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</si>
  <si>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</si>
  <si>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</si>
  <si>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</si>
  <si>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</si>
  <si>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</si>
  <si>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</si>
  <si>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</si>
  <si>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</si>
  <si>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</si>
  <si>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</si>
  <si>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</si>
  <si>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</si>
  <si>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</si>
  <si>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</si>
  <si>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</si>
  <si>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</si>
  <si>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</si>
  <si>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</si>
  <si>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</si>
  <si>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</si>
  <si>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</si>
  <si>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</si>
  <si>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</si>
  <si>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</si>
  <si>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</si>
  <si>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</si>
  <si>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</si>
  <si>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</si>
  <si>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</si>
  <si>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</si>
  <si>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</si>
  <si>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</si>
  <si>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</si>
  <si>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</si>
  <si>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</si>
  <si>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</si>
  <si>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</si>
  <si>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</si>
  <si>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</si>
  <si>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</si>
  <si>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</si>
  <si>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</si>
  <si>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</si>
  <si>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</si>
  <si>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</si>
  <si>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</si>
  <si>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</si>
  <si>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</si>
  <si>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</si>
  <si>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</si>
  <si>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</si>
  <si>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</si>
  <si>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</si>
  <si>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</si>
  <si>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</si>
  <si>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</si>
  <si>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</si>
  <si>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</si>
  <si>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</si>
  <si>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</si>
  <si>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</si>
  <si>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</si>
  <si>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</si>
  <si>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</si>
  <si>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</si>
  <si>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</si>
  <si>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</si>
  <si>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</si>
  <si>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</si>
  <si>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</si>
  <si>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</si>
  <si>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</si>
  <si>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</si>
  <si>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</si>
  <si>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</si>
  <si>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</si>
  <si>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</si>
  <si>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</si>
  <si>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</si>
  <si>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</si>
  <si>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</si>
  <si>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</si>
  <si>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</si>
  <si>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</si>
  <si>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</si>
  <si>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</si>
  <si>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</si>
  <si>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</si>
  <si>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</si>
  <si>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</si>
  <si>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</si>
  <si>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</si>
  <si>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</si>
  <si>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</si>
  <si>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</si>
  <si>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</si>
  <si>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</si>
  <si>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</si>
  <si>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</si>
  <si>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</si>
  <si>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</si>
  <si>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</si>
  <si>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</si>
  <si>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</si>
  <si>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</si>
  <si>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</si>
  <si>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</si>
  <si>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</si>
  <si>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</si>
  <si>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</si>
  <si>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</si>
  <si>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</si>
  <si>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</si>
  <si>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</si>
  <si>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</si>
  <si>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</si>
  <si>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</si>
  <si>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</si>
  <si>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</si>
  <si>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</si>
  <si>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</si>
  <si>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</si>
  <si>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</si>
  <si>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</si>
  <si>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</si>
  <si>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</si>
  <si>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</si>
  <si>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</si>
  <si>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</si>
  <si>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</si>
  <si>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</si>
  <si>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</si>
  <si>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</si>
  <si>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</si>
  <si>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</si>
  <si>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</si>
  <si>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</si>
  <si>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</si>
  <si>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</si>
  <si>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</si>
  <si>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</si>
  <si>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</si>
  <si>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</si>
  <si>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</si>
  <si>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</si>
  <si>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</si>
  <si>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</si>
  <si>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</si>
  <si>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</si>
  <si>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</si>
  <si>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</si>
  <si>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</si>
  <si>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</si>
  <si>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</si>
  <si>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</si>
  <si>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</si>
  <si>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</si>
  <si>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</si>
  <si>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</si>
  <si>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</si>
  <si>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</si>
  <si>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</si>
  <si>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</si>
  <si>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</si>
  <si>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</si>
  <si>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</si>
  <si>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</si>
  <si>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</si>
  <si>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</si>
  <si>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</si>
  <si>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</si>
  <si>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</si>
  <si>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</si>
  <si>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</si>
  <si>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</si>
  <si>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</si>
  <si>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</si>
  <si>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</si>
  <si>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</si>
  <si>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</si>
  <si>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</si>
  <si>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</si>
  <si>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</si>
  <si>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</si>
  <si>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</si>
  <si>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</si>
  <si>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</si>
  <si>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</si>
  <si>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</si>
  <si>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</si>
  <si>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</si>
  <si>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</si>
  <si>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</si>
  <si>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</si>
  <si>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</si>
  <si>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</si>
  <si>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</si>
  <si>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</si>
  <si>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</si>
  <si>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</si>
  <si>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</si>
  <si>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</si>
  <si>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</si>
  <si>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</si>
  <si>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</si>
  <si>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</si>
  <si>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</si>
  <si>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</si>
  <si>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</si>
  <si>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</si>
  <si>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</si>
  <si>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</si>
  <si>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</si>
  <si>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</si>
  <si>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</si>
  <si>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</si>
  <si>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</si>
  <si>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</si>
  <si>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</si>
  <si>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</si>
  <si>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</si>
  <si>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</si>
  <si>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</si>
  <si>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</si>
  <si>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</si>
  <si>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</si>
  <si>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</si>
  <si>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</si>
  <si>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</si>
  <si>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</si>
  <si>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</si>
  <si>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</si>
  <si>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</si>
  <si>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</si>
  <si>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</si>
  <si>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</si>
  <si>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</si>
  <si>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</si>
  <si>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</si>
  <si>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</si>
  <si>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</si>
  <si>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</si>
  <si>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</si>
  <si>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</si>
  <si>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</si>
  <si>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</si>
  <si>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</si>
  <si>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</si>
  <si>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</si>
  <si>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</si>
  <si>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</si>
  <si>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</si>
  <si>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</si>
  <si>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</si>
  <si>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</si>
  <si>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</si>
  <si>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</si>
  <si>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</si>
  <si>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</si>
  <si>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</si>
  <si>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</si>
  <si>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</si>
  <si>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</si>
  <si>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</si>
  <si>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</si>
  <si>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</si>
  <si>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</si>
  <si>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</si>
  <si>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</si>
  <si>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</si>
  <si>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</si>
  <si>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</si>
  <si>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</si>
  <si>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</si>
  <si>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</si>
  <si>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</si>
  <si>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</si>
  <si>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</si>
  <si>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</si>
  <si>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</si>
  <si>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</si>
  <si>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</si>
  <si>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</si>
  <si>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</si>
  <si>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</si>
  <si>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</si>
  <si>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</si>
  <si>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</si>
  <si>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</si>
  <si>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</si>
  <si>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</si>
  <si>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</si>
  <si>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</si>
  <si>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</si>
  <si>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</si>
  <si>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</si>
  <si>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</si>
  <si>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</si>
  <si>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</si>
  <si>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</si>
  <si>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</si>
  <si>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</si>
  <si>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</si>
  <si>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</si>
  <si>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</si>
  <si>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</si>
  <si>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</si>
  <si>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</si>
  <si>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</si>
  <si>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</si>
  <si>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</si>
  <si>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</si>
  <si>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</si>
  <si>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</si>
  <si>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</si>
  <si>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</si>
  <si>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</si>
  <si>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</si>
  <si>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</si>
  <si>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</si>
  <si>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</si>
  <si>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</si>
  <si>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</si>
  <si>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</si>
  <si>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</si>
  <si>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</si>
  <si>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</si>
  <si>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</si>
  <si>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</si>
  <si>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</si>
  <si>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</si>
  <si>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</si>
  <si>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</si>
  <si>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</si>
  <si>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</si>
  <si>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</si>
  <si>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</si>
  <si>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</si>
  <si>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</si>
  <si>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</si>
  <si>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</si>
  <si>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</si>
  <si>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</si>
  <si>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</si>
  <si>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</si>
  <si>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</si>
  <si>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</si>
  <si>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</si>
  <si>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</si>
  <si>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</si>
  <si>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</si>
  <si>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</si>
  <si>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</si>
  <si>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</si>
  <si>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</si>
  <si>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</si>
  <si>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</si>
  <si>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</si>
  <si>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</si>
  <si>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</si>
  <si>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</si>
  <si>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</si>
  <si>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</si>
  <si>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</si>
  <si>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</si>
  <si>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</si>
  <si>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</si>
  <si>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</si>
  <si>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</si>
  <si>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</si>
  <si>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</si>
  <si>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</si>
  <si>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</si>
  <si>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</si>
  <si>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</si>
  <si>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</si>
  <si>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</si>
  <si>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</si>
  <si>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</si>
  <si>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</si>
  <si>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</si>
  <si>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</si>
  <si>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</si>
  <si>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</si>
  <si>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</si>
  <si>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</si>
  <si>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</si>
  <si>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</si>
  <si>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</si>
  <si>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</si>
  <si>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</si>
  <si>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</si>
  <si>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</si>
  <si>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</si>
  <si>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</si>
  <si>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</si>
  <si>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</si>
  <si>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</si>
  <si>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</si>
  <si>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</si>
  <si>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</si>
  <si>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</si>
  <si>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</si>
  <si>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</si>
  <si>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</si>
  <si>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</si>
  <si>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</si>
  <si>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</si>
  <si>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</si>
  <si>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</si>
  <si>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</si>
  <si>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</si>
  <si>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</si>
  <si>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</si>
  <si>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</si>
  <si>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</si>
  <si>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</si>
  <si>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</si>
  <si>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</si>
  <si>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</si>
  <si>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</si>
  <si>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</si>
  <si>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</si>
  <si>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</si>
  <si>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</si>
  <si>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</si>
  <si>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</si>
  <si>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</si>
  <si>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</si>
  <si>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</si>
  <si>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</si>
  <si>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</si>
  <si>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</si>
  <si>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</si>
  <si>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</si>
  <si>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</si>
  <si>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</si>
  <si>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</si>
  <si>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</si>
  <si>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</si>
  <si>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</si>
  <si>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</si>
  <si>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</si>
  <si>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</si>
  <si>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</si>
  <si>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</si>
  <si>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</si>
  <si>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</si>
  <si>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</si>
  <si>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</si>
  <si>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</si>
  <si>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</si>
  <si>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</si>
  <si>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</si>
  <si>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</si>
  <si>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</si>
  <si>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</si>
  <si>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</si>
  <si>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</si>
  <si>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</si>
  <si>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</si>
  <si>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</si>
  <si>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</si>
  <si>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</si>
  <si>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</si>
  <si>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</si>
  <si>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</si>
  <si>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</si>
  <si>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</si>
  <si>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</si>
  <si>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</si>
  <si>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</si>
  <si>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</si>
  <si>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</si>
  <si>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</si>
  <si>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</si>
  <si>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</si>
  <si>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</si>
  <si>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</si>
  <si>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</si>
  <si>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</si>
  <si>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</si>
  <si>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</si>
  <si>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</si>
  <si>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</si>
  <si>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</si>
  <si>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</si>
  <si>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</si>
  <si>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</si>
  <si>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</si>
  <si>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</si>
  <si>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</si>
  <si>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</si>
  <si>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</si>
  <si>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</si>
  <si>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</si>
  <si>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</si>
  <si>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</si>
  <si>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</si>
  <si>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</si>
  <si>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</si>
  <si>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</si>
  <si>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</si>
  <si>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</si>
  <si>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</si>
  <si>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</si>
  <si>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</si>
  <si>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</si>
  <si>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</si>
  <si>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</si>
  <si>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</si>
  <si>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</si>
  <si>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</si>
  <si>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</si>
  <si>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</si>
  <si>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</si>
  <si>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</si>
  <si>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</si>
  <si>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</si>
  <si>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</si>
  <si>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</si>
  <si>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</si>
  <si>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</si>
  <si>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</si>
  <si>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</si>
  <si>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</si>
  <si>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</si>
  <si>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</si>
  <si>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</si>
  <si>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</si>
  <si>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</si>
  <si>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</si>
  <si>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</si>
  <si>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</si>
  <si>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</si>
  <si>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</si>
  <si>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</si>
  <si>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</si>
  <si>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</si>
  <si>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</si>
  <si>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</si>
  <si>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</si>
  <si>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</si>
  <si>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</si>
  <si>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</si>
  <si>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</si>
  <si>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</si>
  <si>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</si>
  <si>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</si>
  <si>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</si>
  <si>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</si>
  <si>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</si>
  <si>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</si>
  <si>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</si>
  <si>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</si>
  <si>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</si>
  <si>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</si>
  <si>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</si>
  <si>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</si>
  <si>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</si>
  <si>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</si>
  <si>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</si>
  <si>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</si>
  <si>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</si>
  <si>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</si>
  <si>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</si>
  <si>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</si>
  <si>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</si>
  <si>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</si>
  <si>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</si>
  <si>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</si>
  <si>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</si>
  <si>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</si>
  <si>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</si>
  <si>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</si>
  <si>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</si>
  <si>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</si>
  <si>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</si>
  <si>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</si>
  <si>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</si>
  <si>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</si>
  <si>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</si>
  <si>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</si>
  <si>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</si>
  <si>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</si>
  <si>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</si>
  <si>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</si>
  <si>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</si>
  <si>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</si>
  <si>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</si>
  <si>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</si>
  <si>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</si>
  <si>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</si>
  <si>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</si>
  <si>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</si>
  <si>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</si>
  <si>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</si>
  <si>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</si>
  <si>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</si>
  <si>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</si>
  <si>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</si>
  <si>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</si>
  <si>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</si>
  <si>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</si>
  <si>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</si>
  <si>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</si>
  <si>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</si>
  <si>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</si>
  <si>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</si>
  <si>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</si>
  <si>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</si>
  <si>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</si>
  <si>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</si>
  <si>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</si>
  <si>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</si>
  <si>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</si>
  <si>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</si>
  <si>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</si>
  <si>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</si>
  <si>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</si>
  <si>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</si>
  <si>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</si>
  <si>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</si>
  <si>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</si>
  <si>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</si>
  <si>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</si>
  <si>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</si>
  <si>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</si>
  <si>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</si>
  <si>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</si>
  <si>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</si>
  <si>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</si>
  <si>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</si>
  <si>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</si>
  <si>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</si>
  <si>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</si>
  <si>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</si>
  <si>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</si>
  <si>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</si>
  <si>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</si>
  <si>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</si>
  <si>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</si>
  <si>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</si>
  <si>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</si>
  <si>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</si>
  <si>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</si>
  <si>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</si>
  <si>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</si>
  <si>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</si>
  <si>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</si>
  <si>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</si>
  <si>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</si>
  <si>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</si>
  <si>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</si>
  <si>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</si>
  <si>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</si>
  <si>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</si>
  <si>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</si>
  <si>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</si>
  <si>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</si>
  <si>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</si>
  <si>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</si>
  <si>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</si>
  <si>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</si>
  <si>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</si>
  <si>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</si>
  <si>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</si>
  <si>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</si>
  <si>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</si>
  <si>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</si>
  <si>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</si>
  <si>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</si>
  <si>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</si>
  <si>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</si>
  <si>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</si>
  <si>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</si>
  <si>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</si>
  <si>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</si>
  <si>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</si>
  <si>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</si>
  <si>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</si>
  <si>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</si>
  <si>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</si>
  <si>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</si>
  <si>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</si>
  <si>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</si>
  <si>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</si>
  <si>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</si>
  <si>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</si>
  <si>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</si>
  <si>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</si>
  <si>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</si>
  <si>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</si>
  <si>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</si>
  <si>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</si>
  <si>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</si>
  <si>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</si>
  <si>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</si>
  <si>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</si>
  <si>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</si>
  <si>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</si>
  <si>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</si>
  <si>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</si>
  <si>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</si>
  <si>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</si>
  <si>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</si>
  <si>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</si>
  <si>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</si>
  <si>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</si>
  <si>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</si>
  <si>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</si>
  <si>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</si>
  <si>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</si>
  <si>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</si>
  <si>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</si>
  <si>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</si>
  <si>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</si>
  <si>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</si>
  <si>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</si>
  <si>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</si>
  <si>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</si>
  <si>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</si>
  <si>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</si>
  <si>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</si>
  <si>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</si>
  <si>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</si>
  <si>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</si>
  <si>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</si>
  <si>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</si>
  <si>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</si>
  <si>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</si>
  <si>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</si>
  <si>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</si>
  <si>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</si>
  <si>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</si>
  <si>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</si>
  <si>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</si>
  <si>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</si>
  <si>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</si>
  <si>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</si>
  <si>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</si>
  <si>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</si>
  <si>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</si>
  <si>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</si>
  <si>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</si>
  <si>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</si>
  <si>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</si>
  <si>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</si>
  <si>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</si>
  <si>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</si>
  <si>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</si>
  <si>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</si>
  <si>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</si>
  <si>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</si>
  <si>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</si>
  <si>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</si>
  <si>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</si>
  <si>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</si>
  <si>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</si>
  <si>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</si>
  <si>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</si>
  <si>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</si>
  <si>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</si>
  <si>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</si>
  <si>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</si>
  <si>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</si>
  <si>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</si>
  <si>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</si>
  <si>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</si>
  <si>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</si>
  <si>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</si>
  <si>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</si>
  <si>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</si>
  <si>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</si>
  <si>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</si>
  <si>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</si>
  <si>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</si>
  <si>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</si>
  <si>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</si>
  <si>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</si>
  <si>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</si>
  <si>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</si>
  <si>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</si>
  <si>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</si>
  <si>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</si>
  <si>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</si>
  <si>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</si>
  <si>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</si>
  <si>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</si>
  <si>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</si>
  <si>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</si>
  <si>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</si>
  <si>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</si>
  <si>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</si>
  <si>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</si>
  <si>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</si>
  <si>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</si>
  <si>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</si>
  <si>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</si>
  <si>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</si>
  <si>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</si>
  <si>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</si>
  <si>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</si>
  <si>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</si>
  <si>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</si>
  <si>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</si>
  <si>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</si>
  <si>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</si>
  <si>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</si>
  <si>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</si>
  <si>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</si>
  <si>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</si>
  <si>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</si>
  <si>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</si>
  <si>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</si>
  <si>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</si>
  <si>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</si>
  <si>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</si>
  <si>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</si>
  <si>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</si>
  <si>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</si>
  <si>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</si>
  <si>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</si>
  <si>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</si>
  <si>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</si>
  <si>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</si>
  <si>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</si>
  <si>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</si>
  <si>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</si>
  <si>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</si>
  <si>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</si>
  <si>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</si>
  <si>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</si>
  <si>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</si>
  <si>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</si>
  <si>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</si>
  <si>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</si>
  <si>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</si>
  <si>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</si>
  <si>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</si>
  <si>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</si>
  <si>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</si>
  <si>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</si>
  <si>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</si>
  <si>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</si>
  <si>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</si>
  <si>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</si>
  <si>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</si>
  <si>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</si>
  <si>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</si>
  <si>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</si>
  <si>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</si>
  <si>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</si>
  <si>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</si>
  <si>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</si>
  <si>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</si>
  <si>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</si>
  <si>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</si>
  <si>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</si>
  <si>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</si>
  <si>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</si>
  <si>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</si>
  <si>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</si>
  <si>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</si>
  <si>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</si>
  <si>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</si>
  <si>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</si>
  <si>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</si>
  <si>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</si>
  <si>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</si>
  <si>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</si>
  <si>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</si>
  <si>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</si>
  <si>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</si>
  <si>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</si>
  <si>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</si>
  <si>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</si>
  <si>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</si>
  <si>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</si>
  <si>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</si>
  <si>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</si>
  <si>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</si>
  <si>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</si>
  <si>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</si>
  <si>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</si>
  <si>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</si>
  <si>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</si>
  <si>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</si>
  <si>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</si>
  <si>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</si>
  <si>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</si>
  <si>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</si>
  <si>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</si>
  <si>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</si>
  <si>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</si>
  <si>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</si>
  <si>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</si>
  <si>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</si>
  <si>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</si>
  <si>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</si>
  <si>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</si>
  <si>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</si>
  <si>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</si>
  <si>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</si>
  <si>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</si>
  <si>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</si>
  <si>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</si>
  <si>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</si>
  <si>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</si>
  <si>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</si>
  <si>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</si>
  <si>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</si>
  <si>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</si>
  <si>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</si>
  <si>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</si>
  <si>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</si>
  <si>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</si>
  <si>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</si>
  <si>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</si>
  <si>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</si>
  <si>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</si>
  <si>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</si>
  <si>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</si>
  <si>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</si>
  <si>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</si>
  <si>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</si>
  <si>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</si>
  <si>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</si>
  <si>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</si>
  <si>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</si>
  <si>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</si>
  <si>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</si>
  <si>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</si>
  <si>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</si>
  <si>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</si>
  <si>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</si>
  <si>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</si>
  <si>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</si>
  <si>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</si>
  <si>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</si>
  <si>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</si>
  <si>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</si>
  <si>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</si>
  <si>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</si>
  <si>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</si>
  <si>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</si>
  <si>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</si>
  <si>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</si>
  <si>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</si>
  <si>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</si>
  <si>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</si>
  <si>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</si>
  <si>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</si>
  <si>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</si>
  <si>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</si>
  <si>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</si>
  <si>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</si>
  <si>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</si>
  <si>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</si>
  <si>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</si>
  <si>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</si>
  <si>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</si>
  <si>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</si>
  <si>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</si>
  <si>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</si>
  <si>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</si>
  <si>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</si>
  <si>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</si>
  <si>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</si>
  <si>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</si>
  <si>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</si>
  <si>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</si>
  <si>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</si>
  <si>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</si>
  <si>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</si>
  <si>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</si>
  <si>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</si>
  <si>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</si>
  <si>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</si>
  <si>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</si>
  <si>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</si>
  <si>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</si>
  <si>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</si>
  <si>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</si>
  <si>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</si>
  <si>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</si>
  <si>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</si>
  <si>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</si>
  <si>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</si>
  <si>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</si>
  <si>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</si>
  <si>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</si>
  <si>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</si>
  <si>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</si>
  <si>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</si>
  <si>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</si>
  <si>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</si>
  <si>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</si>
  <si>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</si>
  <si>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</si>
  <si>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</si>
  <si>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</si>
  <si>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</si>
  <si>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</si>
  <si>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</si>
  <si>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</si>
  <si>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</si>
  <si>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</si>
  <si>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</si>
  <si>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</si>
  <si>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</si>
  <si>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</si>
  <si>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</si>
  <si>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</si>
  <si>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</si>
  <si>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</si>
  <si>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</si>
  <si>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</si>
  <si>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</si>
  <si>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</si>
  <si>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</si>
  <si>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</si>
  <si>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</si>
  <si>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</si>
  <si>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</si>
  <si>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</si>
  <si>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</si>
  <si>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</si>
  <si>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</si>
  <si>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</si>
  <si>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</si>
  <si>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</si>
  <si>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</si>
  <si>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</si>
  <si>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</si>
  <si>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</si>
  <si>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</si>
  <si>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</si>
  <si>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</si>
  <si>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</si>
  <si>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</si>
  <si>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</si>
  <si>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</si>
  <si>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</si>
  <si>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</si>
  <si>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</si>
  <si>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</si>
  <si>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</si>
  <si>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</si>
  <si>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</si>
  <si>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</si>
  <si>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</si>
  <si>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</si>
  <si>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</si>
  <si>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</si>
  <si>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</si>
  <si>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</si>
  <si>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</si>
  <si>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</si>
  <si>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</si>
  <si>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</si>
  <si>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</si>
  <si>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</si>
  <si>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</si>
  <si>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</si>
  <si>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</si>
  <si>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</si>
  <si>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</si>
  <si>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</si>
  <si>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</si>
  <si>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</si>
  <si>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</si>
  <si>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</si>
  <si>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</si>
  <si>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</si>
  <si>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</si>
  <si>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</si>
  <si>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</si>
  <si>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</si>
  <si>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</si>
  <si>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</si>
  <si>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</si>
  <si>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</si>
  <si>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</si>
  <si>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</si>
  <si>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</si>
  <si>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</si>
  <si>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</si>
  <si>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</si>
  <si>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</si>
  <si>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</si>
  <si>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</si>
  <si>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</si>
  <si>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</si>
  <si>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</si>
  <si>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</si>
  <si>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</si>
  <si>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</si>
  <si>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</si>
  <si>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</si>
  <si>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</si>
  <si>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</si>
  <si>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</si>
  <si>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</si>
  <si>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</si>
  <si>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</si>
  <si>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</si>
  <si>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</si>
  <si>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</si>
  <si>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</si>
  <si>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</si>
  <si>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</si>
  <si>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</si>
  <si>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</si>
  <si>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</si>
  <si>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</si>
  <si>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</si>
  <si>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</si>
  <si>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</si>
  <si>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</si>
  <si>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</si>
  <si>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</si>
  <si>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</si>
  <si>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</si>
  <si>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</si>
  <si>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</si>
  <si>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</si>
  <si>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</si>
  <si>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</si>
  <si>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</si>
  <si>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</si>
  <si>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</si>
  <si>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</si>
  <si>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</si>
  <si>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</si>
  <si>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</si>
  <si>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</si>
  <si>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</si>
  <si>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</si>
  <si>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</si>
  <si>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</si>
  <si>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</si>
  <si>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</si>
  <si>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</si>
  <si>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</si>
  <si>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</si>
  <si>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</si>
  <si>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</si>
  <si>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</si>
  <si>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</si>
  <si>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</si>
  <si>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</si>
  <si>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</si>
  <si>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</si>
  <si>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</si>
  <si>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</si>
  <si>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</si>
  <si>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</si>
  <si>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</si>
  <si>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</si>
  <si>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</si>
  <si>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</si>
  <si>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</si>
  <si>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</si>
  <si>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</si>
  <si>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</si>
  <si>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</si>
  <si>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</si>
  <si>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</si>
  <si>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</si>
  <si>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</si>
  <si>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</si>
  <si>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</si>
  <si>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</si>
  <si>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</si>
  <si>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</si>
  <si>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</si>
  <si>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</si>
  <si>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</si>
  <si>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</si>
  <si>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</si>
  <si>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</si>
  <si>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</si>
  <si>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</si>
  <si>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</si>
  <si>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</si>
  <si>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</si>
  <si>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</si>
  <si>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</si>
  <si>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</si>
  <si>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</si>
  <si>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</si>
  <si>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</si>
  <si>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</si>
  <si>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</si>
  <si>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</si>
  <si>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</si>
  <si>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</si>
  <si>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</si>
  <si>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</si>
  <si>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</si>
  <si>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</si>
  <si>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</si>
  <si>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</si>
  <si>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</si>
  <si>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</si>
  <si>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</si>
  <si>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</si>
  <si>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</si>
  <si>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</si>
  <si>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</si>
  <si>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</si>
  <si>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</si>
  <si>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</si>
  <si>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</si>
  <si>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</si>
  <si>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</si>
  <si>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</si>
  <si>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</si>
  <si>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</si>
  <si>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</si>
  <si>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</si>
  <si>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</si>
  <si>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</si>
  <si>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</si>
  <si>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</si>
  <si>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</si>
  <si>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</si>
  <si>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</si>
  <si>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</si>
  <si>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</si>
  <si>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</si>
  <si>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</si>
  <si>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</si>
  <si>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</si>
  <si>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</si>
  <si>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</si>
  <si>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</si>
  <si>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</si>
  <si>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</si>
  <si>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</si>
  <si>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</si>
  <si>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</si>
  <si>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</si>
  <si>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</si>
  <si>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</si>
  <si>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</si>
  <si>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</si>
  <si>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</si>
  <si>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</si>
  <si>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</si>
  <si>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</si>
  <si>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</si>
  <si>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</si>
  <si>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</si>
  <si>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</si>
  <si>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</si>
  <si>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</si>
  <si>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</si>
  <si>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</si>
  <si>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</si>
  <si>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</si>
  <si>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</si>
  <si>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</si>
  <si>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</si>
  <si>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</si>
  <si>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</si>
  <si>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</si>
  <si>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</si>
  <si>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</si>
  <si>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</si>
  <si>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</si>
  <si>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</si>
  <si>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</si>
  <si>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</si>
  <si>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</si>
  <si>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</si>
  <si>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</si>
  <si>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</si>
  <si>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</si>
  <si>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</si>
  <si>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</si>
  <si>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</si>
  <si>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</si>
  <si>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</si>
  <si>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</si>
  <si>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</si>
  <si>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</si>
  <si>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</si>
  <si>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</si>
  <si>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</si>
  <si>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</si>
  <si>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</si>
  <si>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</si>
  <si>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</si>
  <si>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</si>
  <si>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</si>
  <si>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</si>
  <si>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</si>
  <si>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</si>
  <si>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</si>
  <si>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</si>
  <si>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</si>
  <si>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</si>
  <si>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</si>
  <si>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</si>
  <si>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</si>
  <si>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</si>
  <si>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</si>
  <si>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</si>
  <si>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</si>
  <si>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</si>
  <si>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</si>
  <si>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</si>
  <si>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</si>
  <si>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</si>
  <si>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</si>
  <si>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</si>
  <si>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</si>
  <si>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</si>
  <si>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</si>
  <si>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</si>
  <si>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</si>
  <si>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</si>
  <si>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</si>
  <si>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</si>
  <si>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</si>
  <si>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</si>
  <si>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</si>
  <si>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</si>
  <si>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</si>
  <si>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</si>
  <si>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</si>
  <si>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</si>
  <si>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</si>
  <si>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</si>
  <si>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</si>
  <si>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</si>
  <si>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</si>
  <si>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</si>
  <si>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</si>
  <si>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</si>
  <si>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</si>
  <si>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</si>
  <si>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</si>
  <si>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</si>
  <si>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</si>
  <si>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</si>
  <si>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</si>
  <si>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</si>
  <si>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</si>
  <si>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</si>
  <si>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</si>
  <si>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</si>
  <si>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</si>
  <si>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</si>
  <si>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</si>
  <si>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</si>
  <si>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</si>
  <si>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</si>
  <si>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</si>
  <si>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</si>
  <si>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</si>
  <si>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</si>
  <si>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</si>
  <si>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</si>
  <si>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</si>
  <si>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</si>
  <si>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</si>
  <si>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</si>
  <si>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</si>
  <si>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</si>
  <si>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</si>
  <si>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</si>
  <si>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</si>
  <si>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</si>
  <si>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</si>
  <si>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</si>
  <si>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</si>
  <si>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</si>
  <si>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</si>
  <si>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</si>
  <si>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</si>
  <si>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</si>
  <si>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</si>
  <si>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</si>
  <si>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</si>
  <si>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</si>
  <si>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</si>
  <si>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</si>
  <si>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</si>
  <si>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</si>
  <si>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</si>
  <si>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</si>
  <si>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</si>
  <si>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</si>
  <si>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</si>
  <si>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</si>
  <si>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</si>
  <si>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</si>
  <si>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</si>
  <si>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</si>
  <si>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</si>
  <si>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</si>
  <si>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</si>
  <si>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</si>
  <si>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</si>
  <si>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</si>
  <si>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</si>
  <si>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</si>
  <si>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</si>
  <si>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</si>
  <si>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</si>
  <si>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</si>
  <si>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</si>
  <si>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</si>
  <si>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</si>
  <si>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</si>
  <si>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</si>
  <si>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</si>
  <si>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</si>
  <si>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</si>
  <si>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</si>
  <si>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</si>
  <si>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</si>
  <si>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</si>
  <si>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</si>
  <si>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</si>
  <si>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</si>
  <si>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</si>
  <si>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</si>
  <si>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</si>
  <si>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</si>
  <si>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</si>
  <si>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</si>
  <si>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</si>
  <si>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</si>
  <si>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</si>
  <si>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</si>
  <si>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</si>
  <si>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</si>
  <si>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</si>
  <si>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</si>
  <si>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</si>
  <si>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</si>
  <si>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</si>
  <si>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</si>
  <si>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</si>
  <si>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</si>
  <si>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</si>
  <si>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</si>
  <si>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</si>
  <si>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</si>
  <si>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</si>
  <si>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</si>
  <si>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</si>
  <si>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</si>
  <si>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</si>
  <si>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</si>
  <si>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</si>
  <si>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</si>
  <si>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</si>
  <si>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</si>
  <si>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</si>
  <si>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</si>
  <si>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</si>
  <si>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</si>
  <si>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</si>
  <si>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</si>
  <si>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</si>
  <si>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</si>
  <si>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</si>
  <si>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</si>
  <si>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</si>
  <si>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</si>
  <si>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</si>
  <si>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</si>
  <si>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</si>
  <si>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</si>
  <si>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</si>
  <si>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</si>
  <si>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</si>
  <si>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</si>
  <si>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</si>
  <si>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</si>
  <si>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</si>
  <si>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</si>
  <si>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</si>
  <si>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</si>
  <si>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</si>
  <si>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</si>
  <si>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</si>
  <si>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</si>
  <si>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</si>
  <si>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</si>
  <si>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</si>
  <si>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</si>
  <si>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</si>
  <si>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</si>
  <si>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</si>
  <si>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</si>
  <si>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</si>
  <si>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</si>
  <si>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</si>
  <si>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</si>
  <si>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</si>
  <si>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</si>
  <si>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</si>
  <si>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</si>
  <si>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</si>
  <si>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</si>
  <si>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</si>
  <si>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</si>
  <si>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</si>
  <si>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</si>
  <si>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</si>
  <si>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</si>
  <si>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</si>
  <si>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</si>
  <si>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</si>
  <si>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</si>
  <si>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</si>
  <si>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</si>
  <si>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</si>
  <si>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</si>
  <si>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</si>
  <si>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</si>
  <si>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</si>
  <si>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</si>
  <si>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</si>
  <si>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</si>
  <si>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</si>
  <si>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</si>
  <si>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</si>
  <si>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</si>
  <si>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</si>
  <si>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</si>
  <si>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</si>
  <si>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</si>
  <si>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</si>
  <si>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</si>
  <si>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</si>
  <si>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</si>
  <si>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</si>
  <si>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</si>
  <si>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</si>
  <si>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</si>
  <si>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</si>
  <si>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</si>
  <si>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</si>
  <si>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</si>
  <si>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</si>
  <si>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</si>
  <si>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</si>
  <si>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</si>
  <si>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</si>
  <si>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</si>
  <si>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</si>
  <si>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</si>
  <si>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</si>
  <si>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</si>
  <si>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</si>
  <si>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</si>
  <si>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</si>
  <si>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</si>
  <si>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</si>
  <si>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</si>
  <si>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</si>
  <si>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</si>
  <si>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</si>
  <si>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</si>
  <si>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</si>
  <si>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</si>
  <si>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</si>
  <si>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</si>
  <si>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</si>
  <si>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</si>
  <si>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</si>
  <si>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</si>
  <si>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</si>
  <si>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</si>
  <si>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</si>
  <si>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</si>
  <si>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</si>
  <si>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</si>
  <si>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</si>
  <si>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</si>
  <si>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</si>
  <si>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</si>
  <si>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</si>
  <si>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</si>
  <si>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</si>
  <si>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</si>
  <si>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</si>
  <si>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</si>
  <si>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</si>
  <si>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</si>
  <si>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</si>
  <si>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</si>
  <si>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</si>
  <si>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</si>
  <si>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</si>
  <si>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</si>
  <si>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</si>
  <si>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</si>
  <si>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</si>
  <si>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</si>
  <si>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</si>
  <si>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</si>
  <si>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</si>
  <si>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</si>
  <si>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</si>
  <si>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</si>
  <si>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</si>
  <si>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</si>
  <si>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</si>
  <si>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</si>
  <si>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</si>
  <si>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</si>
  <si>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</si>
  <si>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</si>
  <si>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</si>
  <si>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</si>
  <si>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</si>
  <si>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</si>
  <si>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</si>
  <si>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</si>
  <si>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</si>
  <si>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</si>
  <si>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</si>
  <si>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</si>
  <si>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</si>
  <si>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</si>
  <si>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</si>
  <si>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</si>
  <si>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</si>
  <si>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</si>
  <si>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</si>
  <si>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</si>
  <si>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</si>
  <si>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</si>
  <si>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</si>
  <si>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</si>
  <si>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</si>
  <si>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</si>
  <si>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</si>
  <si>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</si>
  <si>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</si>
  <si>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</si>
  <si>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</si>
  <si>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</si>
  <si>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</si>
  <si>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</si>
  <si>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</si>
  <si>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</si>
  <si>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</si>
  <si>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</si>
  <si>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</si>
  <si>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</si>
  <si>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</si>
  <si>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</si>
  <si>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</si>
  <si>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</si>
  <si>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</si>
  <si>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</si>
  <si>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</si>
  <si>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</si>
  <si>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</si>
  <si>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</si>
  <si>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</si>
  <si>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</si>
  <si>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</si>
  <si>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</si>
  <si>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</si>
  <si>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</si>
  <si>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</si>
  <si>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</si>
  <si>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</si>
  <si>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</si>
  <si>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</si>
  <si>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</si>
  <si>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</si>
  <si>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</si>
  <si>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</si>
  <si>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</si>
  <si>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</si>
  <si>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</si>
  <si>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</si>
  <si>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</si>
  <si>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</si>
  <si>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</si>
  <si>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</si>
  <si>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</si>
  <si>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</si>
  <si>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</si>
  <si>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</si>
  <si>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</si>
  <si>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</si>
  <si>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</si>
  <si>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</si>
  <si>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</si>
  <si>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</si>
  <si>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</si>
  <si>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</si>
  <si>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</si>
  <si>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</si>
  <si>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</si>
  <si>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</si>
  <si>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</si>
  <si>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</si>
  <si>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</si>
  <si>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</si>
  <si>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</si>
  <si>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</si>
  <si>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</si>
  <si>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</si>
  <si>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</si>
  <si>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</si>
  <si>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</si>
  <si>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</si>
  <si>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</si>
  <si>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</si>
  <si>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</si>
  <si>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</si>
  <si>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</si>
  <si>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</si>
  <si>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</si>
  <si>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</si>
  <si>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</si>
  <si>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</si>
  <si>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</si>
  <si>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</si>
  <si>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</si>
  <si>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</si>
  <si>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</si>
  <si>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</si>
  <si>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</si>
  <si>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</si>
  <si>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</si>
  <si>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</si>
  <si>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</si>
  <si>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</si>
  <si>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</si>
  <si>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</si>
  <si>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</si>
  <si>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</si>
  <si>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</si>
  <si>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</si>
  <si>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</si>
  <si>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</si>
  <si>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</si>
  <si>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</si>
  <si>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</si>
  <si>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</si>
  <si>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</si>
  <si>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</si>
  <si>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</si>
  <si>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</si>
  <si>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</si>
  <si>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</si>
  <si>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</si>
  <si>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</si>
  <si>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</si>
  <si>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</si>
  <si>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</si>
  <si>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</si>
  <si>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</si>
  <si>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</si>
  <si>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</si>
  <si>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</si>
  <si>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</si>
  <si>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</si>
  <si>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</si>
  <si>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</si>
  <si>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</si>
  <si>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</si>
  <si>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</si>
  <si>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</si>
  <si>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</si>
  <si>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</si>
  <si>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</si>
  <si>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</si>
  <si>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</si>
  <si>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</si>
  <si>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</si>
  <si>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</si>
  <si>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</si>
  <si>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</si>
  <si>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</si>
  <si>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</si>
  <si>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</si>
  <si>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</si>
  <si>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</si>
  <si>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</si>
  <si>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</si>
  <si>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</si>
  <si>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</si>
  <si>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</si>
  <si>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</si>
  <si>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</si>
  <si>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</si>
  <si>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</si>
  <si>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</si>
  <si>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</si>
  <si>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</si>
  <si>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</si>
  <si>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</si>
  <si>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</si>
  <si>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</si>
  <si>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</si>
  <si>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</si>
  <si>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</si>
  <si>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</si>
  <si>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</si>
  <si>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</si>
  <si>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</si>
  <si>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</si>
  <si>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</si>
  <si>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</si>
  <si>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</si>
  <si>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</si>
  <si>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</si>
  <si>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</si>
  <si>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</si>
  <si>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</si>
  <si>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</si>
  <si>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</si>
  <si>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</si>
  <si>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</si>
  <si>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</si>
  <si>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</si>
  <si>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</si>
  <si>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</si>
  <si>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</si>
  <si>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</si>
  <si>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</si>
  <si>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</si>
  <si>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</si>
  <si>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</si>
  <si>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</si>
  <si>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</si>
  <si>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</si>
  <si>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</si>
  <si>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</si>
  <si>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</si>
  <si>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</si>
  <si>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</si>
  <si>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</si>
  <si>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</si>
  <si>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</si>
  <si>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</si>
  <si>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</si>
  <si>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</si>
  <si>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</si>
  <si>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</si>
  <si>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</si>
  <si>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</si>
  <si>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</si>
  <si>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</si>
  <si>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</si>
  <si>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</si>
  <si>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</si>
  <si>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</si>
  <si>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</si>
  <si>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</si>
  <si>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</si>
  <si>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</si>
  <si>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</si>
  <si>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</si>
  <si>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</si>
  <si>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</si>
  <si>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</si>
  <si>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</si>
  <si>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</si>
  <si>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</si>
  <si>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</si>
  <si>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</si>
  <si>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</si>
  <si>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</si>
  <si>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</si>
  <si>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</si>
  <si>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</si>
  <si>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</si>
  <si>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</si>
  <si>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</si>
  <si>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</si>
  <si>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</si>
  <si>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</si>
  <si>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</si>
  <si>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</si>
  <si>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</si>
  <si>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</si>
  <si>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</si>
  <si>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</si>
  <si>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</si>
  <si>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</si>
  <si>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</si>
  <si>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</si>
  <si>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</si>
  <si>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</si>
  <si>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</si>
  <si>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</si>
  <si>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</si>
  <si>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</si>
  <si>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</si>
  <si>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</si>
  <si>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</si>
  <si>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</si>
  <si>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</si>
  <si>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</si>
  <si>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</si>
  <si>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</si>
  <si>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</si>
  <si>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</si>
  <si>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</si>
  <si>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</si>
  <si>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</si>
  <si>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</si>
  <si>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</si>
  <si>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</si>
  <si>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</si>
  <si>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</si>
  <si>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</si>
  <si>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</si>
  <si>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</si>
  <si>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</si>
  <si>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</si>
  <si>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</si>
  <si>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</si>
  <si>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</si>
  <si>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</si>
  <si>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</si>
  <si>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</si>
  <si>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</si>
  <si>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</si>
  <si>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</si>
  <si>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</si>
  <si>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</si>
  <si>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</si>
  <si>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</si>
  <si>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</si>
  <si>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</si>
  <si>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</si>
  <si>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</si>
  <si>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</si>
  <si>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</si>
  <si>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</si>
  <si>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</si>
  <si>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</si>
  <si>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</si>
  <si>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</si>
  <si>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</si>
  <si>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</si>
  <si>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</si>
  <si>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</si>
  <si>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</si>
  <si>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</si>
  <si>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</si>
  <si>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</si>
  <si>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</si>
  <si>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</si>
  <si>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</si>
  <si>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</si>
  <si>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</si>
  <si>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</si>
  <si>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</si>
  <si>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</si>
  <si>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</si>
  <si>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</si>
  <si>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</si>
  <si>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</si>
  <si>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</si>
  <si>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</si>
  <si>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</si>
  <si>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</si>
  <si>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</si>
  <si>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</si>
  <si>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</si>
  <si>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</si>
  <si>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</si>
  <si>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</si>
  <si>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</si>
  <si>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</si>
  <si>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</si>
  <si>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</si>
  <si>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</si>
  <si>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</si>
  <si>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</si>
  <si>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</si>
  <si>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</si>
  <si>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</si>
  <si>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</si>
  <si>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</si>
  <si>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</si>
  <si>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</si>
  <si>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</si>
  <si>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</si>
  <si>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</si>
  <si>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</si>
  <si>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</si>
  <si>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</si>
  <si>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</si>
  <si>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</si>
  <si>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</si>
  <si>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</si>
  <si>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</si>
  <si>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</si>
  <si>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</si>
  <si>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</si>
  <si>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</si>
  <si>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</si>
  <si>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</si>
  <si>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</si>
  <si>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</si>
  <si>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</si>
  <si>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</si>
  <si>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</si>
  <si>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</si>
  <si>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</si>
  <si>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</si>
  <si>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</si>
  <si>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</si>
  <si>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</si>
  <si>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</si>
  <si>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</si>
  <si>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</si>
  <si>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</si>
  <si>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</si>
  <si>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</si>
  <si>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</si>
  <si>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</si>
  <si>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</si>
  <si>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</si>
  <si>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</si>
  <si>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</si>
  <si>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</si>
  <si>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</si>
  <si>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</si>
  <si>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</si>
  <si>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</si>
  <si>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</si>
  <si>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</si>
  <si>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</si>
  <si>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</si>
  <si>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</si>
  <si>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</si>
  <si>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</si>
  <si>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</si>
  <si>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</si>
  <si>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</si>
  <si>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</si>
  <si>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</si>
  <si>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</si>
  <si>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</si>
  <si>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</si>
  <si>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</si>
  <si>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</si>
  <si>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</si>
  <si>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</si>
  <si>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</si>
  <si>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</si>
  <si>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</si>
  <si>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</si>
  <si>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</si>
  <si>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</si>
  <si>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</si>
  <si>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</si>
  <si>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</si>
  <si>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</si>
  <si>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</si>
  <si>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</si>
  <si>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</si>
  <si>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</si>
  <si>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</si>
  <si>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</si>
  <si>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</si>
  <si>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</si>
  <si>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</si>
  <si>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</si>
  <si>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</si>
  <si>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</si>
  <si>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</si>
  <si>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</si>
  <si>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</si>
  <si>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</si>
  <si>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</si>
  <si>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</si>
  <si>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</si>
  <si>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</si>
  <si>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</si>
  <si>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</si>
  <si>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</si>
  <si>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</si>
  <si>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</si>
  <si>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</si>
  <si>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</si>
  <si>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</si>
  <si>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</si>
  <si>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</si>
  <si>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</si>
  <si>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</si>
  <si>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</si>
  <si>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</si>
  <si>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</si>
  <si>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</si>
  <si>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</si>
  <si>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</si>
  <si>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</si>
  <si>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</si>
  <si>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</si>
  <si>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</si>
  <si>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</si>
  <si>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</si>
  <si>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</si>
  <si>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</si>
  <si>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</si>
  <si>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</si>
  <si>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</si>
  <si>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</si>
  <si>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</si>
  <si>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</si>
  <si>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</si>
  <si>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</si>
  <si>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</si>
  <si>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</si>
  <si>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</si>
  <si>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</si>
  <si>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</si>
  <si>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</si>
  <si>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</si>
  <si>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</si>
  <si>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</si>
  <si>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</si>
  <si>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</si>
  <si>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</si>
  <si>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</si>
  <si>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</si>
  <si>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</si>
  <si>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</si>
  <si>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</si>
  <si>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</si>
  <si>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</si>
  <si>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</si>
  <si>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</si>
  <si>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</si>
  <si>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</si>
  <si>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</si>
  <si>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</si>
  <si>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</si>
  <si>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</si>
  <si>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</si>
  <si>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</si>
  <si>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</si>
  <si>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</si>
  <si>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</si>
  <si>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</si>
  <si>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</si>
  <si>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</si>
  <si>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</si>
  <si>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</si>
  <si>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</si>
  <si>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</si>
  <si>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</si>
  <si>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</si>
  <si>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</si>
  <si>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</si>
  <si>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</si>
  <si>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</si>
  <si>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</si>
  <si>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</si>
  <si>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</si>
  <si>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</si>
  <si>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</si>
  <si>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</si>
  <si>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</si>
  <si>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</si>
  <si>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</si>
  <si>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</si>
  <si>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</si>
  <si>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</si>
  <si>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</si>
  <si>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</si>
  <si>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</si>
  <si>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</si>
  <si>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</si>
  <si>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</si>
  <si>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</si>
  <si>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</si>
  <si>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</si>
  <si>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</si>
  <si>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</si>
  <si>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</si>
  <si>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</si>
  <si>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</si>
  <si>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</si>
  <si>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</si>
  <si>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</si>
  <si>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</si>
  <si>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</si>
  <si>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</si>
  <si>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</si>
  <si>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</si>
  <si>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</si>
  <si>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</si>
  <si>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</si>
  <si>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</si>
  <si>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</si>
  <si>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</si>
  <si>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</si>
  <si>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</si>
  <si>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</si>
  <si>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</si>
  <si>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</si>
  <si>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</si>
  <si>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</si>
  <si>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</si>
  <si>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</si>
  <si>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</si>
  <si>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</si>
  <si>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</si>
  <si>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</si>
  <si>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</si>
  <si>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</si>
  <si>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</si>
  <si>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</si>
  <si>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</si>
  <si>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</si>
  <si>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</si>
  <si>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</si>
  <si>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</si>
  <si>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</si>
  <si>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</si>
  <si>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</si>
  <si>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</si>
  <si>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</si>
  <si>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</si>
  <si>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</si>
  <si>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</si>
  <si>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</si>
  <si>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</si>
  <si>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</si>
  <si>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</si>
  <si>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</si>
  <si>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</si>
  <si>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</si>
  <si>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</si>
  <si>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</si>
  <si>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</si>
  <si>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</si>
  <si>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</si>
  <si>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</si>
  <si>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</si>
  <si>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</si>
  <si>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</si>
  <si>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</si>
  <si>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</si>
  <si>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</si>
  <si>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</si>
  <si>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</si>
  <si>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</si>
  <si>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</si>
  <si>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</si>
  <si>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</si>
  <si>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</si>
  <si>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</si>
  <si>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</si>
  <si>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</si>
  <si>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</si>
  <si>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</si>
  <si>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</si>
  <si>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</si>
  <si>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</si>
  <si>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</si>
  <si>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</si>
  <si>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</si>
  <si>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</si>
  <si>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</si>
  <si>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</si>
  <si>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</si>
  <si>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</si>
  <si>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</si>
  <si>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</si>
  <si>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</si>
  <si>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</si>
  <si>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</si>
  <si>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</si>
  <si>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</si>
  <si>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</si>
  <si>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</si>
  <si>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</si>
  <si>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</si>
  <si>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</si>
  <si>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</si>
  <si>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</si>
  <si>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</si>
  <si>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</si>
  <si>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</si>
  <si>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</si>
  <si>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</si>
  <si>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</si>
  <si>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</si>
  <si>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</si>
  <si>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</si>
  <si>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</si>
  <si>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</si>
  <si>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</si>
  <si>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</si>
  <si>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</si>
  <si>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</si>
  <si>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</si>
  <si>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</si>
  <si>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</si>
  <si>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</si>
  <si>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</si>
  <si>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</si>
  <si>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</si>
  <si>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</si>
  <si>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</si>
  <si>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</si>
  <si>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</si>
  <si>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</si>
  <si>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</si>
  <si>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</si>
  <si>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</si>
  <si>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</si>
  <si>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</si>
  <si>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</si>
  <si>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</si>
  <si>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</si>
  <si>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</si>
  <si>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</si>
  <si>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</si>
  <si>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</si>
  <si>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</si>
  <si>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</si>
  <si>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</si>
  <si>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</si>
  <si>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</si>
  <si>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</si>
  <si>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</si>
  <si>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</si>
  <si>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</si>
  <si>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</si>
  <si>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</si>
  <si>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</si>
  <si>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</si>
  <si>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</si>
  <si>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</si>
  <si>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</si>
  <si>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</si>
  <si>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</si>
  <si>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</si>
  <si>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</si>
  <si>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</si>
  <si>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</si>
  <si>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</si>
  <si>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</si>
  <si>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</si>
  <si>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</si>
  <si>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</si>
  <si>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</si>
  <si>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</si>
  <si>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</si>
  <si>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</si>
  <si>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</si>
  <si>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</si>
  <si>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</si>
  <si>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</si>
  <si>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</si>
  <si>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</si>
  <si>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</si>
  <si>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</si>
  <si>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</si>
  <si>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</si>
  <si>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</si>
  <si>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</si>
  <si>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</si>
  <si>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</si>
  <si>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</si>
  <si>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</si>
  <si>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</si>
  <si>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</si>
  <si>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</si>
  <si>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</si>
  <si>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</si>
  <si>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</si>
  <si>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</si>
  <si>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</si>
  <si>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</si>
  <si>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</si>
  <si>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</si>
  <si>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</si>
  <si>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</si>
  <si>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</si>
  <si>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</si>
  <si>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</si>
  <si>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</si>
  <si>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</si>
  <si>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</si>
  <si>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</si>
  <si>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</si>
  <si>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</si>
  <si>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</si>
  <si>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</si>
  <si>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</si>
  <si>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</si>
  <si>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</si>
  <si>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</si>
  <si>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</si>
  <si>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</si>
  <si>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</si>
  <si>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</si>
  <si>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</si>
  <si>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</si>
  <si>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</si>
  <si>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</si>
  <si>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</si>
  <si>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</si>
  <si>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</si>
  <si>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</si>
  <si>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</si>
  <si>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</si>
  <si>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</si>
  <si>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</si>
  <si>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</si>
  <si>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</si>
  <si>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</si>
  <si>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</si>
  <si>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</si>
  <si>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</si>
  <si>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</si>
  <si>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</si>
  <si>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</si>
  <si>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</si>
  <si>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</si>
  <si>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</si>
  <si>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</si>
  <si>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</si>
  <si>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</si>
  <si>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</si>
  <si>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</si>
  <si>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</si>
  <si>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</si>
  <si>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</si>
  <si>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</si>
  <si>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</si>
  <si>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</si>
  <si>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</si>
  <si>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</si>
  <si>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</si>
  <si>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</si>
  <si>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</si>
  <si>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</si>
  <si>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</si>
  <si>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</si>
  <si>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</si>
  <si>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</si>
  <si>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</si>
  <si>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</si>
  <si>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</si>
  <si>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</si>
  <si>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</si>
  <si>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</si>
  <si>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</si>
  <si>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</si>
  <si>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</si>
  <si>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</si>
  <si>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</si>
  <si>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</si>
  <si>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</si>
  <si>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</si>
  <si>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</si>
  <si>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</si>
  <si>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</si>
  <si>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</si>
  <si>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</si>
  <si>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</si>
  <si>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</si>
  <si>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</si>
  <si>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</si>
  <si>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</si>
  <si>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</si>
  <si>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</si>
  <si>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</si>
  <si>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</si>
  <si>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</si>
  <si>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</si>
  <si>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</si>
  <si>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</si>
  <si>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</si>
  <si>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</si>
  <si>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</si>
  <si>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</si>
  <si>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</si>
  <si>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</si>
  <si>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</si>
  <si>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</si>
  <si>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</si>
  <si>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</si>
  <si>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</si>
  <si>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</si>
  <si>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</si>
  <si>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</si>
  <si>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</si>
  <si>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</si>
  <si>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</si>
  <si>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</si>
  <si>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</si>
  <si>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</si>
  <si>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</si>
  <si>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</si>
  <si>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</si>
  <si>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</si>
  <si>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</si>
  <si>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</si>
  <si>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</si>
  <si>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</si>
  <si>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</si>
  <si>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</si>
  <si>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</si>
  <si>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</si>
  <si>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</si>
  <si>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</si>
  <si>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</si>
  <si>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</si>
  <si>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</si>
  <si>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</si>
  <si>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</si>
  <si>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</si>
  <si>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</si>
  <si>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</si>
  <si>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</si>
  <si>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</si>
  <si>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</si>
  <si>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</si>
  <si>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</si>
  <si>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</si>
  <si>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</si>
  <si>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</si>
  <si>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</si>
  <si>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</si>
  <si>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</si>
  <si>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</si>
  <si>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</si>
  <si>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</si>
  <si>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</si>
  <si>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</si>
  <si>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</si>
  <si>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</si>
  <si>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</si>
  <si>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</si>
  <si>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</si>
  <si>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</si>
  <si>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</si>
  <si>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</si>
  <si>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</si>
  <si>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</si>
  <si>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</si>
  <si>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</si>
  <si>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</si>
  <si>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</si>
  <si>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</si>
  <si>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</si>
  <si>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</si>
  <si>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</si>
  <si>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</si>
  <si>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</si>
  <si>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</si>
  <si>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</si>
  <si>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</si>
  <si>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</si>
  <si>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</si>
  <si>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</si>
  <si>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</si>
  <si>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</si>
  <si>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</si>
  <si>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</si>
  <si>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</si>
  <si>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</si>
  <si>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</si>
  <si>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</si>
  <si>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</si>
  <si>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</si>
  <si>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</si>
  <si>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</si>
  <si>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</si>
  <si>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</si>
  <si>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</si>
  <si>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</si>
  <si>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</si>
  <si>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</si>
  <si>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</si>
  <si>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</si>
  <si>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</si>
  <si>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</si>
  <si>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</si>
  <si>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</si>
  <si>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</si>
  <si>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</si>
  <si>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</si>
  <si>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</si>
  <si>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</si>
  <si>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</si>
  <si>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</si>
  <si>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</si>
  <si>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</si>
  <si>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</si>
  <si>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</si>
  <si>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</si>
  <si>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</si>
  <si>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</si>
  <si>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</si>
  <si>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</si>
  <si>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</si>
  <si>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</si>
  <si>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</si>
  <si>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</si>
  <si>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</si>
  <si>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</si>
  <si>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</si>
  <si>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</si>
  <si>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</si>
  <si>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</si>
  <si>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</si>
  <si>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</si>
  <si>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</si>
  <si>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</si>
  <si>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</si>
  <si>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</si>
  <si>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</si>
  <si>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</si>
  <si>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</si>
  <si>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</si>
  <si>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</si>
  <si>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</si>
  <si>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</si>
  <si>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</si>
  <si>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</si>
  <si>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</si>
  <si>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</si>
  <si>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</si>
  <si>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</si>
  <si>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</si>
  <si>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</si>
  <si>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</si>
  <si>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</si>
  <si>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</si>
  <si>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</si>
  <si>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</si>
  <si>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</si>
  <si>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</si>
  <si>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</si>
  <si>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</si>
  <si>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</si>
  <si>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</si>
  <si>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</si>
  <si>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</si>
  <si>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</si>
  <si>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</si>
  <si>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</si>
  <si>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</si>
  <si>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</si>
  <si>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</si>
  <si>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</si>
  <si>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</si>
  <si>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</si>
  <si>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</si>
  <si>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</si>
  <si>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</si>
  <si>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</si>
  <si>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</si>
  <si>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</si>
  <si>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</si>
  <si>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</si>
  <si>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</si>
  <si>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</si>
  <si>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</si>
  <si>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</si>
  <si>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</si>
  <si>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</si>
  <si>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</si>
  <si>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</si>
  <si>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</si>
  <si>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</si>
  <si>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</si>
  <si>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</si>
  <si>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</si>
  <si>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</si>
  <si>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</si>
  <si>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</si>
  <si>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</si>
  <si>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</si>
  <si>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</si>
  <si>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</si>
  <si>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</si>
  <si>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</si>
  <si>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</si>
  <si>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</si>
  <si>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</si>
  <si>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</si>
  <si>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</si>
  <si>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</si>
  <si>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</si>
  <si>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</si>
  <si>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</si>
  <si>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</si>
  <si>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</si>
  <si>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</si>
  <si>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</si>
  <si>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</si>
  <si>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</si>
  <si>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</si>
  <si>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</si>
  <si>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</si>
  <si>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</si>
  <si>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</si>
  <si>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</si>
  <si>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</si>
  <si>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</si>
  <si>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</si>
  <si>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</si>
  <si>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</si>
  <si>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</si>
  <si>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</si>
  <si>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</si>
  <si>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</si>
  <si>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</si>
  <si>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</si>
  <si>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</si>
  <si>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</si>
  <si>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</si>
  <si>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</si>
  <si>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</si>
  <si>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</si>
  <si>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</si>
  <si>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</si>
  <si>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</si>
  <si>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</si>
  <si>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</si>
  <si>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</si>
  <si>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</si>
  <si>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</si>
  <si>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</si>
  <si>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</si>
  <si>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</si>
  <si>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</si>
  <si>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</si>
  <si>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</si>
  <si>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</si>
  <si>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</si>
  <si>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</si>
  <si>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</si>
  <si>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</si>
  <si>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</si>
  <si>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</si>
  <si>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</si>
  <si>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</si>
  <si>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</si>
  <si>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</si>
  <si>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</si>
  <si>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</si>
  <si>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</si>
  <si>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</si>
  <si>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</si>
  <si>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</si>
  <si>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</si>
  <si>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</si>
  <si>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</si>
  <si>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</si>
  <si>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</si>
  <si>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</si>
  <si>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</si>
  <si>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</si>
  <si>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</si>
  <si>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</si>
  <si>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</si>
  <si>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</si>
  <si>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</si>
  <si>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</si>
  <si>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</si>
  <si>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</si>
  <si>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</si>
  <si>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</si>
  <si>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</si>
  <si>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</si>
  <si>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</si>
  <si>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</si>
  <si>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</si>
  <si>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</si>
  <si>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</si>
  <si>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</si>
  <si>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</si>
  <si>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</si>
  <si>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</si>
  <si>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</si>
  <si>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</si>
  <si>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</si>
  <si>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</si>
  <si>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</si>
  <si>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</si>
  <si>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</si>
  <si>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</si>
  <si>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</si>
  <si>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</si>
  <si>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</si>
  <si>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</si>
  <si>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</si>
  <si>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</si>
  <si>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</si>
  <si>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</si>
  <si>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</si>
  <si>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</si>
  <si>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</si>
  <si>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</si>
  <si>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</si>
  <si>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</si>
  <si>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</si>
  <si>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</si>
  <si>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</si>
  <si>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</si>
  <si>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</si>
  <si>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</si>
  <si>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</si>
  <si>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</si>
  <si>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</si>
  <si>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</si>
  <si>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</si>
  <si>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</si>
  <si>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</si>
  <si>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</si>
  <si>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</si>
  <si>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</si>
  <si>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</si>
  <si>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</si>
  <si>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</si>
  <si>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</si>
  <si>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</si>
  <si>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</si>
  <si>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</si>
  <si>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</si>
  <si>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</si>
  <si>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</si>
  <si>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</si>
  <si>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</si>
  <si>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</si>
  <si>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</si>
  <si>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</si>
  <si>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</si>
  <si>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</si>
  <si>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</si>
  <si>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</si>
  <si>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</si>
  <si>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</si>
  <si>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</si>
  <si>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</si>
  <si>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</si>
  <si>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</si>
  <si>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</si>
  <si>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</si>
  <si>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</si>
  <si>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</si>
  <si>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</si>
  <si>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</si>
  <si>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</si>
  <si>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</si>
  <si>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</si>
  <si>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</si>
  <si>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</si>
  <si>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</si>
  <si>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</si>
  <si>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</si>
  <si>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</si>
  <si>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</si>
  <si>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</si>
  <si>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</si>
  <si>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</si>
  <si>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</si>
  <si>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</si>
  <si>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</si>
  <si>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</si>
  <si>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</si>
  <si>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</si>
  <si>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</si>
  <si>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</si>
  <si>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</si>
  <si>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</si>
  <si>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</si>
  <si>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</si>
  <si>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</si>
  <si>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</si>
  <si>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</si>
  <si>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</si>
  <si>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</si>
  <si>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</si>
  <si>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</si>
  <si>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</si>
  <si>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</si>
  <si>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</si>
  <si>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</si>
  <si>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</si>
  <si>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</si>
  <si>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</si>
  <si>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</si>
  <si>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</si>
  <si>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</si>
  <si>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</si>
  <si>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</si>
  <si>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</si>
  <si>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</si>
  <si>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</si>
  <si>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</si>
  <si>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</si>
  <si>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</si>
  <si>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</si>
  <si>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</si>
  <si>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</si>
  <si>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</si>
  <si>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</si>
  <si>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</si>
  <si>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</si>
  <si>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</si>
  <si>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</si>
  <si>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</si>
  <si>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</si>
  <si>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</si>
  <si>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</si>
  <si>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</si>
  <si>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</si>
  <si>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</si>
  <si>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</si>
  <si>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</si>
  <si>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</si>
  <si>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</si>
  <si>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</si>
  <si>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</si>
  <si>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</si>
  <si>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</si>
  <si>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</si>
  <si>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</si>
  <si>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</si>
  <si>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</si>
  <si>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</si>
  <si>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</si>
  <si>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</si>
  <si>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</si>
  <si>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</si>
  <si>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</si>
  <si>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</si>
  <si>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</si>
  <si>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</si>
  <si>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</si>
  <si>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</si>
  <si>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</si>
  <si>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</si>
  <si>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</si>
  <si>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</si>
  <si>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</si>
  <si>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</si>
  <si>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</si>
  <si>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</si>
  <si>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</si>
  <si>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</si>
  <si>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</si>
  <si>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</si>
  <si>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</si>
  <si>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</si>
  <si>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</si>
  <si>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</si>
  <si>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</si>
  <si>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</si>
  <si>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</si>
  <si>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</si>
  <si>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</si>
  <si>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</si>
  <si>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</si>
  <si>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</si>
  <si>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</si>
  <si>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</si>
  <si>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</si>
  <si>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</si>
  <si>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</si>
  <si>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</si>
  <si>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</si>
  <si>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</si>
  <si>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</si>
  <si>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</si>
  <si>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</si>
  <si>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</si>
  <si>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</si>
  <si>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</si>
  <si>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</si>
  <si>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</si>
  <si>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</si>
  <si>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</si>
  <si>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</si>
  <si>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</si>
  <si>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</si>
  <si>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</si>
  <si>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</si>
  <si>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</si>
  <si>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</si>
  <si>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</si>
  <si>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</si>
  <si>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</si>
  <si>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</si>
  <si>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</si>
  <si>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</si>
  <si>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</si>
  <si>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</si>
  <si>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</si>
  <si>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</si>
  <si>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</si>
  <si>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</si>
  <si>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</si>
  <si>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</si>
  <si>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</si>
  <si>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</si>
  <si>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</si>
  <si>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</si>
  <si>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</si>
  <si>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</si>
  <si>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</si>
  <si>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</si>
  <si>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</si>
  <si>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</si>
  <si>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</si>
  <si>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</si>
  <si>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</si>
  <si>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</si>
  <si>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</si>
  <si>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</si>
  <si>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</si>
  <si>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</si>
  <si>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</si>
  <si>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</si>
  <si>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</si>
  <si>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</si>
  <si>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</si>
  <si>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</si>
  <si>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</si>
  <si>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</si>
  <si>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</si>
  <si>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</si>
  <si>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</si>
  <si>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</si>
  <si>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</si>
  <si>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</si>
  <si>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</si>
  <si>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</si>
  <si>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</si>
  <si>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</si>
  <si>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</si>
  <si>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</si>
  <si>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</si>
  <si>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</si>
  <si>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</si>
  <si>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</si>
  <si>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</si>
  <si>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</si>
  <si>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</si>
  <si>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</si>
  <si>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</si>
  <si>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</si>
  <si>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</si>
  <si>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</si>
  <si>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</si>
  <si>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</si>
  <si>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</si>
  <si>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</si>
  <si>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</si>
  <si>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</si>
  <si>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</si>
  <si>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</si>
  <si>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</si>
  <si>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</si>
  <si>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</si>
  <si>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</si>
  <si>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</si>
  <si>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</si>
  <si>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</si>
  <si>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</si>
  <si>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</si>
  <si>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</si>
  <si>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</si>
  <si>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</si>
  <si>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</si>
  <si>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</si>
  <si>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</si>
  <si>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</si>
  <si>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</si>
  <si>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</si>
  <si>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</si>
  <si>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</si>
  <si>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</si>
  <si>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</si>
  <si>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</si>
  <si>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</si>
  <si>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</si>
  <si>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</si>
  <si>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</si>
  <si>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</si>
  <si>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</si>
  <si>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</si>
  <si>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</si>
  <si>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</si>
  <si>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</si>
  <si>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</si>
  <si>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</si>
  <si>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</si>
  <si>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</si>
  <si>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</si>
  <si>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</si>
  <si>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</si>
  <si>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</si>
  <si>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</si>
  <si>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</si>
  <si>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</si>
  <si>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</si>
  <si>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</si>
  <si>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</si>
  <si>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</si>
  <si>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</si>
  <si>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</si>
  <si>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</si>
  <si>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</si>
  <si>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</si>
  <si>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</si>
  <si>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</si>
  <si>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</si>
  <si>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</si>
  <si>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</si>
  <si>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</si>
  <si>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</si>
  <si>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</si>
  <si>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</si>
  <si>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</si>
  <si>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</si>
  <si>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</si>
  <si>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</si>
  <si>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</si>
  <si>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</si>
  <si>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</si>
  <si>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</si>
  <si>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</si>
  <si>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</si>
  <si>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</si>
  <si>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</si>
  <si>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</si>
  <si>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</si>
  <si>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</si>
  <si>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</si>
  <si>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</si>
  <si>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</si>
  <si>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</si>
  <si>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</si>
  <si>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</si>
  <si>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</si>
  <si>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</si>
  <si>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</si>
  <si>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</si>
  <si>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</si>
  <si>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</si>
  <si>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</si>
  <si>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</si>
  <si>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</si>
  <si>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</si>
  <si>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</si>
  <si>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</si>
  <si>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</si>
  <si>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</si>
  <si>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</si>
  <si>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</si>
  <si>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</si>
  <si>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</si>
  <si>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</si>
  <si>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</si>
  <si>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</si>
  <si>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</si>
  <si>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</si>
  <si>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</si>
  <si>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</si>
  <si>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</si>
  <si>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</si>
  <si>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</si>
  <si>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</si>
  <si>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</si>
  <si>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</si>
  <si>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</si>
  <si>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</si>
  <si>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</si>
  <si>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</si>
  <si>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</si>
  <si>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</si>
  <si>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</si>
  <si>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</si>
  <si>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</si>
  <si>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</si>
  <si>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</si>
  <si>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</si>
  <si>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</si>
  <si>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</si>
  <si>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</si>
  <si>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</si>
  <si>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</si>
  <si>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</si>
  <si>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</si>
  <si>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</si>
  <si>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</si>
  <si>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</si>
  <si>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</si>
  <si>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</si>
  <si>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</si>
  <si>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</si>
  <si>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</si>
  <si>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</si>
  <si>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</si>
  <si>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</si>
  <si>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</si>
  <si>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</si>
  <si>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</si>
  <si>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</si>
  <si>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</si>
  <si>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</si>
  <si>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</si>
  <si>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</si>
  <si>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</si>
  <si>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</si>
  <si>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</si>
  <si>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</si>
  <si>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</si>
  <si>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</si>
  <si>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</si>
  <si>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</si>
  <si>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</si>
  <si>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</si>
  <si>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</si>
  <si>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</si>
  <si>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</si>
  <si>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</si>
  <si>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</si>
  <si>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</si>
  <si>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</si>
  <si>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</si>
  <si>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</si>
  <si>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</si>
  <si>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</si>
  <si>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</si>
  <si>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</si>
  <si>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</si>
  <si>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</si>
  <si>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</si>
  <si>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</si>
  <si>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</si>
  <si>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</si>
  <si>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</si>
  <si>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</si>
  <si>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</si>
  <si>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</si>
  <si>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</si>
  <si>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</si>
  <si>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</si>
  <si>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</si>
  <si>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</si>
  <si>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</si>
  <si>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</si>
  <si>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</si>
  <si>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</si>
  <si>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</si>
  <si>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</si>
  <si>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</si>
  <si>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</si>
  <si>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</si>
  <si>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</si>
  <si>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</si>
  <si>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</si>
  <si>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</si>
  <si>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</si>
  <si>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</si>
  <si>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</si>
  <si>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</si>
  <si>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</si>
  <si>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</si>
  <si>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</si>
  <si>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</si>
  <si>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</si>
  <si>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</si>
  <si>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</si>
  <si>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</si>
  <si>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</si>
  <si>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</si>
  <si>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</si>
  <si>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</si>
  <si>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</si>
  <si>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</si>
  <si>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</si>
  <si>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</si>
  <si>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</si>
  <si>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</si>
  <si>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</si>
  <si>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</si>
  <si>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</si>
  <si>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</si>
  <si>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</si>
  <si>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</si>
  <si>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</si>
  <si>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</si>
  <si>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</si>
  <si>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</si>
  <si>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</si>
  <si>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</si>
  <si>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</si>
  <si>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</si>
  <si>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</si>
  <si>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</si>
  <si>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</si>
  <si>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</si>
  <si>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</si>
  <si>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</si>
  <si>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</si>
  <si>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</si>
  <si>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</si>
  <si>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</si>
  <si>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</si>
  <si>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</si>
  <si>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</si>
  <si>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</si>
  <si>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</si>
  <si>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</si>
  <si>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</si>
  <si>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</si>
  <si>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</si>
  <si>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</si>
  <si>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</si>
  <si>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</si>
  <si>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</si>
  <si>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</si>
  <si>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</si>
  <si>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</si>
  <si>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</si>
  <si>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</si>
  <si>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</si>
  <si>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</si>
  <si>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</si>
  <si>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</si>
  <si>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</si>
  <si>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</si>
  <si>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</si>
  <si>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</si>
  <si>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</si>
  <si>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</si>
  <si>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</si>
  <si>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</si>
  <si>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</si>
  <si>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</si>
  <si>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</si>
  <si>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</si>
  <si>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</si>
  <si>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</si>
  <si>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</si>
  <si>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</si>
  <si>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</si>
  <si>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</si>
  <si>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</si>
  <si>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</si>
  <si>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</si>
  <si>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</si>
  <si>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</si>
  <si>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</si>
  <si>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</si>
  <si>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</si>
  <si>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</si>
  <si>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</si>
  <si>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</si>
  <si>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</si>
  <si>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</si>
  <si>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</si>
  <si>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</si>
  <si>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</si>
  <si>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</si>
  <si>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</si>
  <si>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</si>
  <si>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</si>
  <si>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</si>
  <si>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</si>
  <si>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</si>
  <si>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</si>
  <si>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</si>
  <si>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</si>
  <si>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</si>
  <si>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</si>
  <si>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</si>
  <si>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</si>
  <si>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</si>
  <si>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</si>
  <si>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</si>
  <si>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</si>
  <si>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</si>
  <si>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</si>
  <si>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</si>
  <si>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</si>
  <si>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</si>
  <si>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</si>
  <si>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</si>
  <si>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</si>
  <si>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</si>
  <si>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</si>
  <si>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</si>
  <si>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</si>
  <si>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</si>
  <si>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</si>
  <si>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</si>
  <si>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</si>
  <si>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</si>
  <si>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</si>
  <si>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</si>
  <si>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</si>
  <si>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</si>
  <si>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</si>
  <si>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</si>
  <si>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</si>
  <si>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</si>
  <si>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</si>
  <si>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</si>
  <si>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</si>
  <si>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</si>
  <si>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</si>
  <si>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</si>
  <si>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</si>
  <si>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</si>
  <si>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</si>
  <si>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</si>
  <si>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</si>
  <si>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</si>
  <si>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</si>
  <si>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</si>
  <si>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</si>
  <si>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</si>
  <si>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</si>
  <si>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</si>
  <si>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</si>
  <si>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</si>
  <si>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</si>
  <si>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</si>
  <si>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</si>
  <si>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</si>
  <si>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</si>
  <si>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</si>
  <si>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</si>
  <si>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</si>
  <si>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</si>
  <si>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</si>
  <si>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</si>
  <si>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</si>
  <si>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</si>
  <si>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</si>
  <si>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</si>
  <si>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</si>
  <si>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</si>
  <si>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</si>
  <si>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</si>
  <si>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</si>
  <si>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</si>
  <si>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</si>
  <si>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</si>
  <si>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</si>
  <si>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</si>
  <si>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</si>
  <si>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</si>
  <si>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</si>
  <si>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</si>
  <si>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</si>
  <si>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</si>
  <si>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</si>
  <si>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</si>
  <si>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</si>
  <si>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</si>
  <si>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</si>
  <si>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</si>
  <si>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</si>
  <si>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</si>
  <si>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</si>
  <si>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</si>
  <si>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</si>
  <si>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</si>
  <si>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</si>
  <si>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</si>
  <si>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</si>
  <si>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</si>
  <si>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</si>
  <si>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</si>
  <si>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</si>
  <si>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</si>
  <si>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</si>
  <si>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</si>
  <si>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</si>
  <si>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</si>
  <si>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</si>
  <si>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</si>
  <si>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</si>
  <si>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</si>
  <si>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</si>
  <si>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</si>
  <si>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</si>
  <si>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</si>
  <si>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</si>
  <si>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</si>
  <si>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</si>
  <si>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</si>
  <si>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</si>
  <si>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</si>
  <si>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</si>
  <si>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</si>
  <si>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</si>
  <si>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</si>
  <si>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</si>
  <si>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</si>
  <si>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</si>
  <si>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</si>
  <si>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</si>
  <si>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</si>
  <si>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</si>
  <si>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</si>
  <si>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</si>
  <si>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</si>
  <si>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</si>
  <si>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</si>
  <si>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</si>
  <si>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</si>
  <si>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</si>
  <si>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</si>
  <si>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</si>
  <si>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</si>
  <si>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</si>
  <si>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</si>
  <si>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</si>
  <si>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</si>
  <si>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</si>
  <si>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</si>
  <si>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</si>
  <si>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</si>
  <si>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</si>
  <si>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</si>
  <si>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</si>
  <si>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</si>
  <si>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</si>
  <si>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</si>
  <si>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</si>
  <si>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</si>
  <si>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</si>
  <si>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</si>
  <si>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</si>
  <si>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</si>
  <si>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</si>
  <si>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</si>
  <si>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</si>
  <si>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</si>
  <si>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</si>
  <si>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</si>
  <si>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</si>
  <si>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</si>
  <si>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</si>
  <si>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</si>
  <si>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</si>
  <si>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</si>
  <si>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</si>
  <si>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</si>
  <si>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</si>
  <si>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</si>
  <si>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</si>
  <si>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</si>
  <si>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</si>
  <si>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</si>
  <si>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</si>
  <si>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</si>
  <si>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</si>
  <si>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</si>
  <si>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</si>
  <si>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</si>
  <si>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</si>
  <si>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</si>
  <si>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</si>
  <si>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</si>
  <si>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</si>
  <si>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</si>
  <si>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</si>
  <si>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</si>
  <si>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</si>
  <si>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</si>
  <si>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</si>
  <si>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</si>
  <si>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</si>
  <si>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</si>
  <si>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</si>
  <si>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</si>
  <si>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</si>
  <si>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</si>
  <si>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</si>
  <si>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</si>
  <si>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</si>
  <si>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</si>
  <si>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</si>
  <si>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</si>
  <si>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</si>
  <si>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</si>
  <si>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</si>
  <si>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</si>
  <si>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</si>
  <si>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</si>
  <si>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</si>
  <si>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</si>
  <si>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</si>
  <si>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</si>
  <si>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</si>
  <si>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</si>
  <si>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</si>
  <si>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</si>
  <si>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</si>
  <si>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</si>
  <si>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</si>
  <si>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</si>
  <si>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</si>
  <si>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</si>
  <si>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</si>
  <si>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</si>
  <si>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</si>
  <si>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</si>
  <si>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</si>
  <si>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</si>
  <si>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</si>
  <si>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</si>
  <si>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</si>
  <si>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</si>
  <si>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</si>
  <si>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</si>
  <si>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</si>
  <si>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</si>
  <si>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</si>
  <si>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</si>
  <si>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</si>
  <si>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</si>
  <si>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</si>
  <si>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</si>
  <si>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</si>
  <si>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</si>
  <si>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</si>
  <si>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</si>
  <si>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</si>
  <si>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</si>
  <si>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</si>
  <si>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</si>
  <si>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</si>
  <si>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</si>
  <si>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</si>
  <si>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</si>
  <si>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</si>
  <si>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</si>
  <si>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</si>
  <si>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</si>
  <si>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</si>
  <si>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</si>
  <si>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</si>
  <si>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</si>
  <si>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</si>
  <si>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</si>
  <si>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</si>
  <si>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</si>
  <si>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</si>
  <si>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</si>
  <si>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</si>
  <si>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</si>
  <si>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</si>
  <si>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</si>
  <si>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</si>
  <si>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</si>
  <si>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</si>
  <si>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</si>
  <si>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</si>
  <si>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</si>
  <si>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</si>
  <si>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</si>
  <si>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</si>
  <si>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</si>
  <si>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</si>
  <si>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</si>
  <si>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</si>
  <si>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</si>
  <si>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</si>
  <si>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</si>
  <si>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</si>
  <si>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</si>
  <si>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</si>
  <si>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</si>
  <si>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</si>
  <si>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</si>
  <si>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</si>
  <si>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</si>
  <si>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</si>
  <si>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</si>
  <si>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</si>
  <si>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</si>
  <si>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</si>
  <si>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</si>
  <si>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</si>
  <si>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</si>
  <si>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</si>
  <si>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</si>
  <si>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</si>
  <si>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</si>
  <si>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</si>
  <si>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</si>
  <si>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</si>
  <si>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</si>
  <si>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</si>
  <si>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</si>
  <si>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</si>
  <si>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</si>
  <si>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</si>
  <si>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</si>
  <si>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</si>
  <si>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</si>
  <si>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</si>
  <si>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</si>
  <si>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</si>
  <si>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</si>
  <si>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</si>
  <si>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</si>
  <si>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</si>
  <si>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</si>
  <si>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</si>
  <si>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</si>
  <si>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</si>
  <si>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</si>
  <si>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</si>
  <si>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</si>
  <si>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</si>
  <si>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</si>
  <si>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</si>
  <si>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</si>
  <si>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</si>
  <si>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</si>
  <si>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</si>
  <si>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</si>
  <si>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</si>
  <si>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</si>
  <si>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</si>
  <si>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</si>
  <si>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</si>
  <si>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</si>
  <si>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</si>
  <si>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</si>
  <si>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</si>
  <si>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</si>
  <si>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</si>
  <si>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</si>
  <si>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</si>
  <si>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</si>
  <si>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</si>
  <si>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</si>
  <si>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</si>
  <si>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</si>
  <si>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</si>
  <si>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</si>
  <si>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</si>
  <si>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</si>
  <si>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</si>
  <si>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</si>
  <si>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</si>
  <si>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</si>
  <si>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</si>
  <si>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</si>
  <si>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</si>
  <si>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</si>
  <si>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</si>
  <si>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</si>
  <si>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</si>
  <si>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</si>
  <si>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</si>
  <si>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</si>
  <si>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</si>
  <si>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</si>
  <si>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</si>
  <si>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</si>
  <si>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</si>
  <si>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</si>
  <si>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</si>
  <si>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</si>
  <si>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</si>
  <si>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</si>
  <si>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</si>
  <si>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</si>
  <si>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</si>
  <si>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</si>
  <si>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</si>
  <si>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</si>
  <si>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</si>
  <si>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</si>
  <si>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</si>
  <si>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</si>
  <si>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</si>
  <si>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</si>
  <si>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</si>
  <si>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</si>
  <si>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</si>
  <si>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</si>
  <si>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</si>
  <si>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</si>
  <si>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</si>
  <si>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</si>
  <si>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</si>
  <si>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</si>
  <si>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</si>
  <si>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</si>
  <si>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</si>
  <si>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</si>
  <si>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</si>
  <si>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</si>
  <si>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</si>
  <si>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</si>
  <si>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</si>
  <si>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</si>
  <si>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</si>
  <si>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</si>
  <si>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</si>
  <si>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</si>
  <si>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</si>
  <si>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</si>
  <si>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</si>
  <si>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</si>
  <si>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</si>
  <si>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</si>
  <si>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</si>
  <si>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</si>
  <si>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</si>
  <si>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</si>
  <si>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</si>
  <si>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</si>
  <si>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</si>
  <si>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</si>
  <si>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</si>
  <si>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</si>
  <si>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</si>
  <si>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</si>
  <si>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</si>
  <si>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</si>
  <si>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</si>
  <si>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</si>
  <si>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</si>
  <si>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</si>
  <si>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</si>
  <si>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</si>
  <si>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</si>
  <si>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</si>
  <si>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</si>
  <si>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</si>
  <si>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</si>
  <si>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</si>
  <si>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</si>
  <si>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</si>
  <si>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</si>
  <si>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</si>
  <si>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</si>
  <si>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</si>
  <si>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</si>
  <si>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</si>
  <si>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</si>
  <si>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</si>
  <si>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</si>
  <si>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</si>
  <si>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</si>
  <si>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</si>
  <si>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</si>
  <si>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</si>
  <si>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</si>
  <si>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</si>
  <si>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</si>
  <si>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</si>
  <si>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</si>
  <si>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</si>
  <si>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</si>
  <si>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</si>
  <si>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</si>
  <si>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</si>
  <si>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</si>
  <si>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</si>
  <si>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</si>
  <si>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</si>
  <si>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</si>
  <si>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</si>
  <si>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</si>
  <si>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</si>
  <si>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</si>
  <si>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</si>
  <si>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</si>
  <si>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</si>
  <si>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</si>
  <si>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</si>
  <si>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</si>
  <si>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</si>
  <si>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</si>
  <si>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</si>
  <si>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</si>
  <si>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</si>
  <si>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</si>
  <si>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</si>
  <si>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</si>
  <si>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</si>
  <si>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</si>
  <si>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</si>
  <si>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</si>
  <si>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</si>
  <si>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</si>
  <si>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</si>
  <si>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</si>
  <si>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</si>
  <si>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</si>
  <si>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</si>
  <si>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</si>
  <si>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</si>
  <si>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</si>
  <si>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</si>
  <si>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</si>
  <si>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</si>
  <si>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</si>
  <si>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</si>
  <si>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</si>
  <si>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</si>
  <si>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</si>
  <si>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</si>
  <si>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</si>
  <si>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</si>
  <si>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</si>
  <si>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</si>
  <si>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</si>
  <si>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</si>
  <si>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</si>
  <si>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</si>
  <si>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</si>
  <si>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</si>
  <si>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</si>
  <si>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</si>
  <si>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</si>
  <si>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</si>
  <si>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</si>
  <si>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</si>
  <si>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</si>
  <si>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</si>
  <si>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</si>
  <si>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</si>
  <si>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</si>
  <si>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</si>
  <si>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</si>
  <si>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</si>
  <si>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</si>
  <si>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</si>
  <si>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</si>
  <si>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</si>
  <si>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</si>
  <si>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</si>
  <si>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</si>
  <si>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</si>
  <si>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</si>
  <si>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</si>
  <si>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</si>
  <si>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</si>
  <si>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</si>
  <si>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</si>
  <si>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</si>
  <si>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</si>
  <si>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</si>
  <si>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</si>
  <si>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</si>
  <si>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</si>
  <si>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</si>
  <si>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</si>
  <si>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</si>
  <si>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</si>
  <si>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</si>
  <si>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</si>
  <si>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</si>
  <si>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</si>
  <si>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</si>
  <si>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</si>
  <si>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</si>
  <si>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</si>
  <si>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</si>
  <si>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</si>
  <si>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</si>
  <si>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</si>
  <si>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</si>
  <si>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</si>
  <si>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</si>
  <si>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</si>
  <si>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</si>
  <si>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</si>
  <si>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</si>
  <si>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</si>
  <si>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</si>
  <si>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</si>
  <si>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</si>
  <si>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</si>
  <si>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</si>
  <si>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</si>
  <si>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</si>
  <si>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</si>
  <si>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</si>
  <si>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</si>
  <si>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</si>
  <si>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</si>
  <si>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</si>
  <si>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</si>
  <si>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</si>
  <si>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</si>
  <si>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</si>
  <si>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</si>
  <si>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</si>
  <si>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</si>
  <si>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</si>
  <si>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</si>
  <si>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</si>
  <si>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</si>
  <si>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</si>
  <si>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</si>
  <si>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</si>
  <si>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</si>
  <si>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</si>
  <si>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</si>
  <si>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</si>
  <si>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</si>
  <si>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</si>
  <si>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</si>
  <si>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</si>
  <si>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</si>
  <si>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</si>
  <si>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</si>
  <si>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</si>
  <si>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</si>
  <si>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</si>
  <si>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</si>
  <si>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</si>
  <si>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</si>
  <si>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</si>
  <si>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</si>
  <si>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</si>
  <si>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</si>
  <si>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</si>
  <si>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</si>
  <si>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</si>
  <si>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</si>
  <si>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</si>
  <si>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</si>
  <si>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</si>
  <si>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</si>
  <si>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</si>
  <si>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</si>
  <si>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</si>
  <si>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</si>
  <si>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</si>
  <si>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</si>
  <si>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</si>
  <si>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</si>
  <si>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</si>
  <si>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</si>
  <si>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</si>
  <si>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</si>
  <si>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</si>
  <si>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</si>
  <si>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</si>
  <si>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</si>
  <si>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</si>
  <si>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</si>
  <si>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</si>
  <si>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</si>
  <si>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</si>
  <si>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</si>
  <si>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</si>
  <si>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</si>
  <si>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</si>
  <si>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</si>
  <si>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</si>
  <si>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</si>
  <si>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</si>
  <si>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</si>
  <si>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</si>
  <si>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</si>
  <si>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</si>
  <si>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</si>
  <si>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</si>
  <si>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</si>
  <si>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</si>
  <si>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</si>
  <si>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</si>
  <si>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</si>
  <si>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</si>
  <si>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</si>
  <si>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</si>
  <si>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</si>
  <si>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</si>
  <si>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</si>
  <si>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</si>
  <si>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</si>
  <si>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</si>
  <si>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</si>
  <si>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</si>
  <si>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</si>
  <si>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</si>
  <si>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</si>
  <si>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</si>
  <si>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</si>
  <si>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</si>
  <si>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</si>
  <si>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</si>
  <si>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</si>
  <si>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</si>
  <si>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</si>
  <si>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</si>
  <si>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</si>
  <si>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</si>
  <si>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</si>
  <si>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</si>
  <si>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</si>
  <si>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</si>
  <si>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</si>
  <si>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</si>
  <si>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</si>
  <si>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</si>
  <si>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</si>
  <si>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</si>
  <si>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</si>
  <si>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</si>
  <si>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</si>
  <si>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</si>
  <si>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</si>
  <si>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</si>
  <si>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</si>
  <si>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</si>
  <si>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</si>
  <si>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</si>
  <si>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</si>
  <si>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</si>
  <si>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</si>
  <si>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</si>
  <si>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</si>
  <si>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</si>
  <si>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</si>
  <si>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</si>
  <si>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</si>
  <si>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</si>
  <si>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</si>
  <si>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</si>
  <si>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</si>
  <si>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</si>
  <si>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</si>
  <si>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</si>
  <si>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</si>
  <si>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</si>
  <si>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</si>
  <si>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</si>
  <si>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</si>
  <si>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</si>
  <si>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</si>
  <si>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</si>
  <si>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</si>
  <si>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</si>
  <si>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</si>
  <si>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</si>
  <si>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</si>
  <si>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</si>
  <si>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</si>
  <si>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</si>
  <si>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</si>
  <si>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</si>
  <si>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</si>
  <si>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</si>
  <si>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</si>
  <si>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</si>
  <si>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</si>
  <si>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</si>
  <si>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</si>
  <si>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</si>
  <si>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</si>
  <si>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</si>
  <si>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</si>
  <si>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</si>
  <si>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</si>
  <si>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</si>
  <si>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</si>
  <si>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</si>
  <si>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</si>
  <si>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</si>
  <si>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</si>
  <si>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</si>
  <si>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</si>
  <si>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</si>
  <si>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</si>
  <si>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</si>
  <si>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</si>
  <si>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</si>
  <si>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</si>
  <si>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</si>
  <si>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</si>
  <si>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</si>
  <si>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</si>
  <si>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</si>
  <si>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</si>
  <si>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</si>
  <si>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</si>
  <si>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</si>
  <si>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</si>
  <si>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</si>
  <si>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</si>
  <si>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</si>
  <si>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</si>
  <si>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</si>
  <si>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</si>
  <si>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</si>
  <si>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</si>
  <si>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</si>
  <si>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</si>
  <si>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</si>
  <si>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</si>
  <si>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</si>
  <si>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</si>
  <si>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</si>
  <si>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</si>
  <si>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</si>
  <si>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</si>
  <si>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</si>
  <si>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</si>
  <si>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</si>
  <si>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</si>
  <si>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</si>
  <si>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</si>
  <si>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</si>
  <si>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</si>
  <si>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</si>
  <si>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</si>
  <si>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</si>
  <si>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</si>
  <si>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</si>
  <si>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</si>
  <si>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</si>
  <si>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</si>
  <si>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</si>
  <si>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</si>
  <si>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</si>
  <si>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</si>
  <si>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</si>
  <si>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</si>
  <si>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</si>
  <si>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</si>
  <si>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</si>
  <si>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</si>
  <si>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</si>
  <si>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</si>
  <si>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</si>
  <si>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</si>
  <si>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</si>
  <si>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</si>
  <si>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</si>
  <si>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</si>
  <si>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</si>
  <si>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</si>
  <si>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</si>
  <si>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</si>
  <si>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</si>
  <si>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</si>
  <si>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</si>
  <si>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</si>
  <si>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</si>
  <si>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</si>
  <si>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</si>
  <si>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</si>
  <si>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</si>
  <si>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</si>
  <si>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</si>
  <si>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</si>
  <si>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</si>
  <si>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</si>
  <si>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</si>
  <si>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</si>
  <si>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</si>
  <si>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</si>
  <si>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</si>
  <si>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</si>
  <si>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</si>
  <si>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</si>
  <si>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</si>
  <si>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</si>
  <si>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</si>
  <si>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</si>
  <si>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</si>
  <si>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</si>
  <si>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</si>
  <si>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</si>
  <si>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</si>
  <si>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</si>
  <si>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</si>
  <si>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</si>
  <si>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</si>
  <si>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</si>
  <si>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</si>
  <si>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</si>
  <si>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</si>
  <si>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</si>
  <si>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</si>
  <si>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</si>
  <si>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</si>
  <si>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</si>
  <si>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</si>
  <si>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</si>
  <si>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</si>
  <si>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</si>
  <si>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</si>
  <si>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</si>
  <si>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</si>
  <si>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</si>
  <si>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</si>
  <si>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</si>
  <si>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</si>
  <si>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</si>
  <si>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</si>
  <si>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</si>
  <si>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</si>
  <si>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</si>
  <si>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</si>
  <si>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</si>
  <si>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</si>
  <si>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</si>
  <si>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</si>
  <si>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</si>
  <si>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</si>
  <si>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</si>
  <si>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</si>
  <si>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</si>
  <si>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</si>
  <si>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</si>
  <si>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</si>
  <si>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</si>
  <si>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</si>
  <si>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</si>
  <si>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</si>
  <si>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</si>
  <si>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</si>
  <si>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</si>
  <si>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</si>
  <si>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</si>
  <si>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</si>
  <si>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</si>
  <si>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</si>
  <si>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</si>
  <si>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</si>
  <si>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</si>
  <si>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</si>
  <si>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</si>
  <si>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</si>
  <si>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</si>
  <si>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</si>
  <si>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</si>
  <si>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</si>
  <si>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</si>
  <si>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</si>
  <si>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</si>
  <si>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</si>
  <si>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</si>
  <si>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</si>
  <si>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</si>
  <si>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</si>
  <si>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</si>
  <si>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</si>
  <si>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</si>
  <si>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</si>
  <si>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</si>
  <si>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</si>
  <si>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</si>
  <si>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</si>
  <si>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</si>
  <si>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</si>
  <si>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</si>
  <si>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</si>
  <si>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</si>
  <si>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</si>
  <si>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</si>
  <si>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</si>
  <si>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</si>
  <si>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</si>
  <si>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</si>
  <si>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</si>
  <si>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</si>
  <si>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</si>
  <si>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</si>
  <si>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</si>
  <si>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</si>
  <si>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</si>
  <si>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</si>
  <si>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</si>
  <si>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</si>
  <si>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</si>
  <si>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</si>
  <si>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</si>
  <si>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</si>
  <si>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</si>
  <si>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</si>
  <si>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</si>
  <si>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</si>
  <si>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</si>
  <si>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</si>
  <si>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</si>
  <si>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</si>
  <si>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</si>
  <si>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</si>
  <si>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</si>
  <si>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</si>
  <si>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</si>
  <si>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</si>
  <si>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</si>
  <si>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</si>
  <si>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</si>
  <si>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</si>
  <si>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</si>
  <si>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</si>
  <si>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</si>
  <si>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</si>
  <si>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</si>
  <si>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</si>
  <si>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</si>
  <si>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</si>
  <si>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</si>
  <si>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</si>
  <si>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</si>
  <si>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</si>
  <si>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</si>
  <si>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</si>
  <si>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</si>
  <si>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</si>
  <si>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</si>
  <si>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</si>
  <si>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</si>
  <si>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</si>
  <si>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</si>
  <si>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</si>
  <si>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</si>
  <si>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</si>
  <si>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</si>
  <si>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</si>
  <si>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</si>
  <si>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</si>
  <si>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</si>
  <si>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</si>
  <si>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</si>
  <si>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</si>
  <si>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</si>
  <si>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</si>
  <si>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</si>
  <si>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</si>
  <si>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</si>
  <si>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</si>
  <si>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</si>
  <si>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</si>
  <si>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</si>
  <si>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</si>
  <si>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</si>
  <si>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</si>
  <si>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</si>
  <si>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</si>
  <si>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</si>
  <si>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</si>
  <si>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</si>
  <si>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</si>
  <si>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</si>
  <si>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</si>
  <si>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</si>
  <si>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</si>
  <si>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</si>
  <si>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</si>
  <si>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</si>
  <si>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</si>
  <si>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</si>
  <si>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</si>
  <si>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</si>
  <si>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</si>
  <si>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</si>
  <si>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</si>
  <si>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</si>
  <si>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</si>
  <si>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</si>
  <si>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</si>
  <si>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</si>
  <si>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</si>
  <si>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</si>
  <si>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</si>
  <si>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</si>
  <si>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</si>
  <si>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</si>
  <si>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</si>
  <si>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</si>
  <si>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</si>
  <si>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</si>
  <si>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</si>
  <si>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</si>
  <si>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</si>
  <si>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</si>
  <si>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</si>
  <si>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</si>
  <si>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</si>
  <si>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</si>
  <si>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</si>
  <si>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</si>
  <si>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</si>
  <si>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</si>
  <si>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</si>
  <si>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</si>
  <si>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</si>
  <si>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</si>
  <si>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</si>
  <si>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</si>
  <si>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</si>
  <si>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</si>
  <si>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</si>
  <si>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</si>
  <si>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</si>
  <si>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</si>
  <si>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</si>
  <si>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</si>
  <si>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</si>
  <si>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</si>
  <si>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</si>
  <si>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</si>
  <si>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</si>
  <si>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</si>
  <si>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</si>
  <si>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</si>
  <si>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</si>
  <si>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</si>
  <si>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</si>
  <si>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</si>
  <si>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</si>
  <si>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</si>
  <si>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</si>
  <si>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</si>
  <si>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</si>
  <si>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</si>
  <si>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</si>
  <si>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</si>
  <si>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</si>
  <si>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</si>
  <si>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</si>
  <si>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</si>
  <si>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</si>
  <si>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</si>
  <si>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</si>
  <si>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</si>
  <si>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</si>
  <si>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</si>
  <si>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</si>
  <si>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</si>
  <si>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</si>
  <si>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</si>
  <si>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</si>
  <si>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</si>
  <si>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</si>
  <si>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</si>
  <si>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</si>
  <si>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</si>
  <si>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</si>
  <si>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</si>
  <si>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</si>
  <si>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</si>
  <si>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</si>
  <si>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</si>
  <si>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</si>
  <si>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</si>
  <si>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</si>
  <si>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</si>
  <si>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</si>
  <si>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</si>
  <si>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</si>
  <si>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</si>
  <si>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</si>
  <si>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</si>
  <si>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</si>
  <si>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</si>
  <si>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</si>
  <si>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</si>
  <si>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</si>
  <si>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</si>
  <si>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</si>
  <si>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</si>
  <si>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</si>
  <si>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</si>
  <si>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</si>
  <si>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</si>
  <si>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</si>
  <si>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</si>
  <si>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</si>
  <si>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</si>
  <si>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</si>
  <si>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</si>
  <si>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</si>
  <si>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</si>
  <si>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</si>
  <si>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</si>
  <si>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</si>
  <si>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</si>
  <si>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</si>
  <si>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</si>
  <si>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</si>
  <si>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</si>
  <si>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</si>
  <si>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</si>
  <si>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</si>
  <si>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</si>
  <si>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</si>
  <si>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</si>
  <si>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</si>
  <si>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</si>
  <si>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</si>
  <si>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</si>
  <si>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</si>
  <si>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</si>
  <si>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</si>
  <si>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</si>
  <si>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</si>
  <si>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</si>
  <si>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</si>
  <si>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</si>
  <si>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</si>
  <si>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</si>
  <si>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</si>
  <si>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</si>
  <si>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</si>
  <si>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</si>
  <si>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</si>
  <si>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</si>
  <si>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</si>
  <si>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</si>
  <si>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</si>
  <si>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</si>
  <si>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</si>
  <si>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</si>
  <si>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</si>
  <si>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</si>
  <si>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</si>
  <si>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</si>
  <si>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</si>
  <si>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</si>
  <si>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</si>
  <si>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</si>
  <si>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</si>
  <si>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</si>
  <si>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</si>
  <si>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</si>
  <si>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</si>
  <si>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</si>
  <si>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</si>
  <si>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</si>
  <si>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</si>
  <si>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</si>
  <si>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</si>
  <si>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</si>
  <si>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</si>
  <si>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</si>
  <si>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</si>
  <si>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</si>
  <si>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</si>
  <si>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</si>
  <si>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</si>
  <si>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</si>
  <si>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</si>
  <si>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</si>
  <si>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</si>
  <si>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</si>
  <si>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</si>
  <si>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</si>
  <si>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</si>
  <si>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</si>
  <si>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</si>
  <si>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</si>
  <si>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</si>
  <si>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</si>
  <si>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</si>
  <si>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</si>
  <si>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</si>
  <si>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</si>
  <si>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</si>
  <si>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</si>
  <si>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</si>
  <si>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</si>
  <si>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</si>
  <si>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</si>
  <si>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</si>
  <si>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</si>
  <si>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</si>
  <si>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</si>
  <si>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</si>
  <si>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</si>
  <si>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</si>
  <si>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</si>
  <si>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</si>
  <si>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</si>
  <si>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</si>
  <si>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</si>
  <si>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</si>
  <si>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</si>
  <si>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</si>
  <si>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</si>
  <si>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</si>
  <si>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</si>
  <si>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</si>
  <si>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</si>
  <si>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</si>
  <si>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</si>
  <si>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</si>
  <si>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</si>
  <si>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</si>
  <si>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</si>
  <si>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</si>
  <si>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</si>
  <si>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</si>
  <si>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</si>
  <si>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</si>
  <si>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</si>
  <si>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</si>
  <si>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</si>
  <si>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</si>
  <si>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</si>
  <si>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</si>
  <si>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</si>
  <si>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</si>
  <si>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</si>
  <si>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</si>
  <si>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</si>
  <si>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</si>
  <si>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</si>
  <si>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</si>
  <si>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</si>
  <si>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</si>
  <si>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</si>
  <si>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</si>
  <si>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</si>
  <si>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</si>
  <si>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</si>
  <si>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</si>
  <si>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</si>
  <si>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</si>
  <si>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</si>
  <si>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</si>
  <si>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</si>
  <si>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</si>
  <si>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</si>
  <si>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</si>
  <si>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</si>
  <si>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</si>
  <si>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</si>
  <si>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</si>
  <si>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</si>
  <si>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</si>
  <si>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</si>
  <si>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</si>
  <si>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</si>
  <si>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</si>
  <si>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</si>
  <si>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</si>
  <si>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</si>
  <si>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</si>
  <si>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</si>
  <si>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</si>
  <si>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</si>
  <si>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</si>
  <si>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</si>
  <si>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</si>
  <si>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</si>
  <si>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</si>
  <si>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</si>
  <si>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</si>
  <si>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</si>
  <si>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</si>
  <si>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</si>
  <si>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</si>
  <si>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</si>
  <si>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</si>
  <si>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</si>
  <si>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</si>
  <si>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</si>
  <si>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</si>
  <si>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</si>
  <si>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</si>
  <si>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</si>
  <si>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</si>
  <si>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</si>
  <si>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</si>
  <si>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</si>
  <si>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</si>
  <si>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</si>
  <si>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</si>
  <si>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</si>
  <si>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</si>
  <si>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</si>
  <si>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</si>
  <si>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</si>
  <si>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</si>
  <si>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</si>
  <si>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</si>
  <si>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</si>
  <si>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</si>
  <si>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</si>
  <si>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</si>
  <si>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</si>
  <si>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</si>
  <si>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</si>
  <si>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</si>
  <si>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</si>
  <si>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</si>
  <si>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</si>
  <si>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</si>
  <si>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</si>
  <si>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</si>
  <si>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</si>
  <si>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</si>
  <si>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</si>
  <si>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</si>
  <si>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</si>
  <si>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</si>
  <si>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</si>
  <si>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</si>
  <si>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</si>
  <si>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</si>
  <si>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</si>
  <si>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</si>
  <si>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</si>
  <si>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</si>
  <si>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</si>
  <si>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</si>
  <si>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</si>
  <si>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</si>
  <si>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</si>
  <si>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</si>
  <si>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</si>
  <si>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</si>
  <si>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</si>
  <si>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</si>
  <si>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</si>
  <si>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</si>
  <si>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</si>
  <si>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</si>
  <si>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</si>
  <si>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</si>
  <si>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</si>
  <si>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</si>
  <si>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</si>
  <si>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</si>
  <si>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</si>
  <si>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</si>
  <si>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</si>
  <si>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</si>
  <si>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</si>
  <si>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</si>
  <si>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</si>
  <si>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</si>
  <si>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</si>
  <si>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</si>
  <si>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</si>
  <si>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</si>
  <si>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</si>
  <si>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</si>
  <si>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</si>
  <si>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</si>
  <si>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</si>
  <si>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</si>
  <si>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</si>
  <si>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</si>
  <si>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</si>
  <si>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</si>
  <si>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</si>
  <si>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</si>
  <si>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</si>
  <si>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</si>
  <si>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</si>
  <si>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</si>
  <si>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</si>
  <si>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</si>
  <si>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</si>
  <si>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</si>
  <si>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</si>
  <si>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</si>
  <si>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</si>
  <si>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</si>
  <si>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</si>
  <si>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</si>
  <si>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</si>
  <si>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</si>
  <si>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</si>
  <si>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</si>
  <si>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</si>
  <si>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</si>
  <si>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</si>
  <si>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</si>
  <si>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</si>
  <si>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</si>
  <si>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</si>
  <si>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</si>
  <si>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</si>
  <si>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</si>
  <si>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</si>
  <si>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</si>
  <si>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</si>
  <si>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</si>
  <si>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</si>
  <si>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</si>
  <si>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</si>
  <si>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</si>
  <si>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</si>
  <si>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</si>
  <si>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</si>
  <si>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</si>
  <si>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</si>
  <si>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</si>
  <si>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</si>
  <si>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</si>
  <si>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</si>
  <si>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</si>
  <si>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</si>
  <si>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</si>
  <si>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</si>
  <si>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</si>
  <si>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</si>
  <si>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</si>
  <si>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</si>
  <si>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</si>
  <si>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</si>
  <si>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</si>
  <si>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</si>
  <si>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</si>
  <si>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</si>
  <si>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</si>
  <si>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</si>
  <si>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</si>
  <si>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</si>
  <si>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</si>
  <si>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</si>
  <si>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</si>
  <si>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</si>
  <si>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</si>
  <si>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</si>
  <si>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</si>
  <si>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</si>
  <si>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</si>
  <si>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</si>
  <si>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</si>
  <si>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</si>
  <si>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</si>
  <si>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</si>
  <si>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</si>
  <si>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</si>
  <si>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</si>
  <si>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</si>
  <si>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</si>
  <si>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</si>
  <si>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</si>
  <si>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</si>
  <si>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</si>
  <si>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</si>
  <si>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</si>
  <si>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</si>
  <si>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</si>
  <si>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</si>
  <si>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</si>
  <si>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</si>
  <si>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</si>
  <si>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</si>
  <si>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</si>
  <si>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</si>
  <si>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</si>
  <si>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</si>
  <si>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</si>
  <si>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</si>
  <si>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</si>
  <si>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</si>
  <si>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</si>
  <si>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</si>
  <si>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</si>
  <si>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</si>
  <si>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</si>
  <si>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</si>
  <si>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</si>
  <si>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</si>
  <si>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</si>
  <si>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</si>
  <si>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</si>
  <si>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</si>
  <si>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</si>
  <si>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</si>
  <si>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</si>
  <si>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</si>
  <si>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</si>
  <si>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</si>
  <si>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</si>
  <si>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</si>
  <si>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</si>
  <si>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</si>
  <si>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</si>
  <si>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</si>
  <si>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</si>
  <si>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</si>
  <si>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</si>
  <si>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</si>
  <si>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</si>
  <si>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</si>
  <si>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</si>
  <si>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</si>
  <si>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</si>
  <si>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</si>
  <si>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</si>
  <si>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</si>
  <si>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</si>
  <si>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</si>
  <si>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</si>
  <si>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</si>
  <si>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</si>
  <si>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</si>
  <si>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</si>
  <si>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</si>
  <si>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</si>
  <si>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</si>
  <si>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</si>
  <si>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</si>
  <si>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</si>
  <si>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</si>
  <si>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</si>
  <si>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</si>
  <si>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</si>
  <si>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</si>
  <si>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</si>
  <si>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</si>
  <si>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</si>
  <si>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</si>
  <si>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</si>
  <si>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</si>
  <si>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</si>
  <si>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</si>
  <si>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</si>
  <si>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</si>
  <si>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</si>
  <si>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</si>
  <si>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</si>
  <si>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</si>
  <si>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</si>
  <si>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</si>
  <si>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</si>
  <si>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</si>
  <si>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</si>
  <si>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</si>
  <si>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</si>
  <si>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</si>
  <si>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</si>
  <si>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</si>
  <si>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</si>
  <si>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</si>
  <si>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</si>
  <si>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</si>
  <si>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</si>
  <si>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</si>
  <si>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</si>
  <si>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</si>
  <si>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</si>
  <si>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</si>
  <si>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</si>
  <si>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</si>
  <si>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</si>
  <si>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</si>
  <si>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</si>
  <si>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</si>
  <si>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</si>
  <si>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</si>
  <si>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</si>
  <si>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</si>
  <si>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</si>
  <si>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</si>
  <si>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</si>
  <si>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</si>
  <si>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</si>
  <si>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</si>
  <si>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</si>
  <si>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</si>
  <si>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</si>
  <si>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</si>
  <si>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</si>
  <si>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</si>
  <si>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</si>
  <si>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</si>
  <si>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</si>
  <si>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</si>
  <si>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</si>
  <si>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</si>
  <si>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</si>
  <si>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</si>
  <si>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</si>
  <si>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</si>
  <si>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</si>
  <si>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</si>
  <si>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</si>
  <si>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</si>
  <si>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</si>
  <si>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</si>
  <si>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</si>
  <si>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</si>
  <si>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</si>
  <si>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</si>
  <si>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</si>
  <si>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</si>
  <si>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</si>
  <si>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</si>
  <si>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</si>
  <si>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</si>
  <si>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</si>
  <si>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</si>
  <si>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</si>
  <si>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</si>
  <si>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</si>
  <si>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</si>
  <si>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</si>
  <si>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</si>
  <si>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</si>
  <si>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</si>
  <si>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</si>
  <si>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</si>
  <si>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</si>
  <si>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</si>
  <si>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</si>
  <si>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</si>
  <si>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</si>
  <si>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</si>
  <si>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</si>
  <si>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</si>
  <si>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</si>
  <si>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</si>
  <si>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</si>
  <si>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</si>
  <si>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</si>
  <si>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</si>
  <si>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</si>
  <si>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</si>
  <si>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</si>
  <si>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</si>
  <si>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</si>
  <si>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</si>
  <si>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</si>
  <si>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</si>
  <si>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</si>
  <si>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</si>
  <si>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</si>
  <si>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</si>
  <si>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</si>
  <si>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</si>
  <si>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</si>
  <si>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</si>
  <si>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</si>
  <si>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</si>
  <si>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</si>
  <si>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</si>
  <si>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</si>
  <si>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</si>
  <si>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</si>
  <si>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</si>
  <si>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</si>
  <si>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</si>
  <si>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</si>
  <si>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</si>
  <si>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</si>
  <si>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</si>
  <si>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</si>
  <si>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</si>
  <si>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</si>
  <si>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</si>
  <si>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</si>
  <si>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</si>
  <si>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</si>
  <si>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</si>
  <si>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</si>
  <si>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</si>
  <si>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</si>
  <si>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</si>
  <si>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</si>
  <si>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</si>
  <si>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</si>
  <si>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</si>
  <si>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</si>
  <si>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</si>
  <si>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</si>
  <si>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</si>
  <si>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</si>
  <si>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</si>
  <si>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</si>
  <si>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</si>
  <si>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</si>
  <si>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</si>
  <si>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</si>
  <si>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</si>
  <si>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</si>
  <si>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</si>
  <si>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</si>
  <si>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</si>
  <si>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</si>
  <si>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</si>
  <si>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</si>
  <si>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</si>
  <si>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</si>
  <si>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</si>
  <si>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</si>
  <si>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</si>
  <si>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</si>
  <si>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</si>
  <si>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</si>
  <si>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</si>
  <si>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</si>
  <si>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</si>
  <si>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</si>
  <si>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</si>
  <si>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</si>
  <si>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</si>
  <si>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</si>
  <si>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</si>
  <si>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</si>
  <si>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</si>
  <si>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</si>
  <si>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</si>
  <si>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</si>
  <si>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</si>
  <si>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</si>
  <si>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</si>
  <si>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</si>
  <si>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</si>
  <si>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</si>
  <si>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</si>
  <si>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</si>
  <si>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</si>
  <si>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</si>
  <si>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</si>
  <si>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</si>
  <si>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</si>
  <si>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</si>
  <si>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</si>
  <si>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</si>
  <si>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</si>
  <si>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</si>
  <si>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</si>
  <si>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</si>
  <si>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</si>
  <si>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</si>
  <si>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</si>
  <si>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</si>
  <si>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</si>
  <si>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</si>
  <si>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</si>
  <si>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</si>
  <si>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</si>
  <si>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</si>
  <si>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</si>
  <si>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</si>
  <si>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</si>
  <si>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</si>
  <si>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</si>
  <si>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</si>
  <si>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</si>
  <si>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</si>
  <si>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</si>
  <si>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</si>
  <si>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</si>
  <si>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</si>
  <si>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</si>
  <si>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</si>
  <si>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</si>
  <si>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</si>
  <si>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</si>
  <si>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</si>
  <si>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</si>
  <si>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</si>
  <si>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</si>
  <si>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</si>
  <si>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</si>
  <si>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</si>
  <si>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</si>
  <si>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</si>
  <si>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</si>
  <si>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</si>
  <si>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</si>
  <si>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</si>
  <si>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</si>
  <si>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</si>
  <si>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</si>
  <si>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</si>
  <si>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</si>
  <si>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</si>
  <si>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</si>
  <si>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</si>
  <si>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</si>
  <si>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</si>
  <si>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</si>
  <si>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</si>
  <si>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</si>
  <si>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</si>
  <si>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</si>
  <si>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</si>
  <si>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</si>
  <si>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</si>
  <si>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</si>
  <si>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</si>
  <si>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</si>
  <si>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</si>
  <si>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</si>
  <si>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</si>
  <si>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</si>
  <si>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</si>
  <si>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</si>
  <si>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</si>
  <si>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</si>
  <si>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</si>
  <si>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</si>
  <si>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</si>
  <si>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</si>
  <si>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</si>
  <si>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</si>
  <si>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</si>
  <si>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</si>
  <si>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</si>
  <si>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</si>
  <si>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</si>
  <si>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</si>
  <si>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</si>
  <si>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</si>
  <si>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</si>
  <si>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</si>
  <si>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</si>
  <si>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</si>
  <si>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</si>
  <si>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</si>
  <si>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</si>
  <si>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</si>
  <si>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</si>
  <si>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</si>
  <si>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</si>
  <si>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</si>
  <si>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</si>
  <si>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</si>
  <si>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</si>
  <si>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</si>
  <si>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</si>
  <si>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</si>
  <si>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</si>
  <si>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</si>
  <si>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</si>
  <si>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</si>
  <si>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</si>
  <si>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</si>
  <si>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</si>
  <si>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</si>
  <si>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</si>
  <si>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</si>
  <si>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</si>
  <si>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</si>
  <si>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</si>
  <si>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</si>
  <si>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</si>
  <si>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</si>
  <si>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</si>
  <si>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</si>
  <si>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</si>
  <si>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</si>
  <si>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</si>
  <si>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</si>
  <si>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</si>
  <si>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</si>
  <si>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</si>
  <si>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</si>
  <si>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</si>
  <si>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</si>
  <si>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</si>
  <si>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</si>
  <si>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</si>
  <si>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</si>
  <si>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</si>
  <si>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</si>
  <si>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</si>
  <si>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</si>
  <si>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</si>
  <si>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</si>
  <si>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</si>
  <si>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</si>
  <si>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</si>
  <si>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</si>
  <si>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</si>
  <si>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</si>
  <si>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</si>
  <si>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</si>
  <si>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</si>
  <si>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</si>
  <si>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</si>
  <si>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</si>
  <si>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</si>
  <si>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</si>
  <si>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</si>
  <si>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</si>
  <si>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</si>
  <si>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</si>
  <si>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</si>
  <si>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</si>
  <si>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</si>
  <si>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</si>
  <si>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</si>
  <si>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</si>
  <si>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</si>
  <si>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</si>
  <si>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</si>
  <si>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</si>
  <si>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</si>
  <si>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</si>
  <si>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</si>
  <si>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</si>
  <si>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</si>
  <si>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</si>
  <si>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</si>
  <si>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</si>
  <si>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</si>
  <si>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</si>
  <si>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</si>
  <si>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</si>
  <si>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</si>
  <si>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</si>
  <si>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</si>
  <si>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</si>
  <si>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</si>
  <si>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</si>
  <si>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</si>
  <si>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</si>
  <si>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</si>
  <si>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</si>
  <si>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</si>
  <si>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</si>
  <si>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</si>
  <si>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</si>
  <si>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</si>
  <si>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</si>
  <si>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</si>
  <si>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</si>
  <si>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</si>
  <si>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</si>
  <si>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</si>
  <si>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</si>
  <si>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</si>
  <si>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</si>
  <si>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</si>
  <si>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</si>
  <si>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</si>
  <si>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</si>
  <si>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</si>
  <si>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</si>
  <si>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</si>
  <si>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</si>
  <si>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</si>
  <si>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</si>
  <si>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</si>
  <si>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</si>
  <si>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</si>
  <si>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</si>
  <si>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</si>
  <si>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</si>
  <si>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</si>
  <si>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</si>
  <si>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</si>
  <si>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</si>
  <si>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</si>
  <si>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</si>
  <si>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</si>
  <si>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</si>
  <si>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</si>
  <si>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</si>
  <si>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</si>
  <si>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</si>
  <si>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</si>
  <si>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</si>
  <si>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</si>
  <si>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</si>
  <si>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</si>
  <si>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</si>
  <si>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</si>
  <si>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</si>
  <si>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</si>
  <si>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</si>
  <si>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</si>
  <si>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</si>
  <si>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</si>
  <si>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</si>
  <si>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</si>
  <si>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</si>
  <si>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</si>
  <si>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</si>
  <si>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</si>
  <si>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</si>
  <si>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</si>
  <si>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</si>
  <si>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</si>
  <si>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</si>
  <si>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</si>
  <si>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</si>
  <si>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</si>
  <si>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</si>
  <si>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</si>
  <si>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</si>
  <si>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</si>
  <si>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</si>
  <si>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</si>
  <si>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</si>
  <si>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</si>
  <si>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</si>
  <si>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</si>
  <si>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</si>
  <si>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</si>
  <si>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</si>
  <si>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</si>
  <si>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</si>
  <si>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</si>
  <si>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</si>
  <si>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</si>
  <si>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</si>
  <si>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</si>
  <si>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</si>
  <si>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</si>
  <si>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</si>
  <si>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</si>
  <si>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</si>
  <si>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</si>
  <si>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</si>
  <si>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</si>
  <si>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</si>
  <si>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</si>
  <si>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</si>
  <si>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</si>
  <si>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</si>
  <si>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</si>
  <si>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</si>
  <si>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</si>
  <si>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</si>
  <si>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</si>
  <si>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</si>
  <si>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</si>
  <si>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</si>
  <si>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</si>
  <si>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</si>
  <si>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</si>
  <si>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</si>
  <si>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</si>
  <si>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</si>
  <si>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</si>
  <si>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</si>
  <si>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</si>
  <si>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</si>
  <si>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</si>
  <si>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</si>
  <si>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</si>
  <si>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</si>
  <si>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</si>
  <si>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</si>
  <si>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</si>
  <si>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</si>
  <si>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</si>
  <si>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</si>
  <si>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</si>
  <si>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</si>
  <si>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</si>
  <si>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</si>
  <si>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</si>
  <si>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</si>
  <si>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</si>
  <si>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</si>
  <si>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</si>
  <si>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</si>
  <si>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</si>
  <si>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</si>
  <si>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</si>
  <si>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</si>
  <si>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</si>
  <si>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</si>
  <si>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</si>
  <si>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</si>
  <si>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</si>
  <si>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</si>
  <si>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</si>
  <si>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</si>
  <si>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</si>
  <si>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</si>
  <si>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</si>
  <si>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</si>
  <si>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</si>
  <si>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</si>
  <si>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</si>
  <si>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</si>
  <si>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</si>
  <si>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</si>
  <si>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</si>
  <si>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</si>
  <si>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</si>
  <si>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</si>
  <si>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</si>
  <si>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</si>
  <si>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</si>
  <si>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</si>
  <si>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</si>
  <si>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</si>
  <si>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</si>
  <si>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</si>
  <si>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</si>
  <si>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</si>
  <si>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</si>
  <si>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</si>
  <si>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</si>
  <si>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</si>
  <si>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</si>
  <si>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</si>
  <si>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</si>
  <si>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</si>
  <si>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</si>
  <si>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</si>
  <si>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</si>
  <si>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</si>
  <si>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</si>
  <si>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</si>
  <si>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</si>
  <si>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</si>
  <si>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</si>
  <si>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</si>
  <si>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</si>
  <si>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</si>
  <si>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</si>
  <si>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</si>
  <si>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</si>
  <si>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</si>
  <si>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</si>
  <si>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</si>
  <si>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</si>
  <si>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</si>
  <si>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</si>
  <si>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</si>
  <si>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</si>
  <si>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</si>
  <si>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</si>
  <si>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</si>
  <si>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</si>
  <si>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</si>
  <si>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</si>
  <si>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</si>
  <si>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</si>
  <si>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</si>
  <si>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</si>
  <si>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</si>
  <si>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</si>
  <si>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</si>
  <si>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</si>
  <si>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</si>
  <si>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</si>
  <si>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</si>
  <si>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</si>
  <si>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</si>
  <si>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</si>
  <si>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</si>
  <si>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</si>
  <si>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</si>
  <si>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</si>
  <si>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</si>
  <si>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</si>
  <si>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</si>
  <si>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</si>
  <si>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</si>
  <si>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</si>
  <si>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</si>
  <si>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</si>
  <si>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</si>
  <si>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</si>
  <si>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</si>
  <si>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</si>
  <si>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</si>
  <si>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</si>
  <si>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</si>
  <si>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</si>
  <si>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</si>
  <si>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</si>
  <si>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</si>
  <si>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</si>
  <si>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</si>
  <si>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</si>
  <si>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</si>
  <si>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</si>
  <si>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</si>
  <si>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</si>
  <si>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</si>
  <si>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</si>
  <si>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</si>
  <si>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</si>
  <si>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</si>
  <si>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</si>
  <si>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</si>
  <si>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</si>
  <si>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</si>
  <si>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</si>
  <si>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</si>
  <si>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</si>
  <si>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</si>
  <si>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</si>
  <si>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</si>
  <si>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</si>
  <si>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</si>
  <si>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</si>
  <si>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</si>
  <si>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</si>
  <si>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</si>
  <si>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</si>
  <si>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</si>
  <si>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</si>
  <si>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</si>
  <si>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</si>
  <si>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</si>
  <si>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</si>
  <si>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</si>
  <si>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</si>
  <si>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</si>
  <si>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</si>
  <si>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</si>
  <si>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</si>
  <si>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</si>
  <si>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</si>
  <si>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</si>
  <si>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</si>
  <si>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</si>
  <si>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</si>
  <si>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</si>
  <si>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</si>
  <si>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</si>
  <si>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</si>
  <si>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</si>
  <si>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</si>
  <si>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</si>
  <si>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</si>
  <si>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</si>
  <si>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</si>
  <si>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</si>
  <si>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</si>
  <si>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</si>
  <si>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</si>
  <si>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</si>
  <si>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</si>
  <si>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</si>
  <si>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</si>
  <si>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</si>
  <si>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</si>
  <si>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</si>
  <si>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</si>
  <si>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</si>
  <si>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</si>
  <si>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</si>
  <si>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</si>
  <si>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</si>
  <si>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</si>
  <si>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</si>
  <si>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</si>
  <si>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</si>
  <si>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</si>
  <si>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</si>
  <si>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</si>
  <si>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</si>
  <si>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</si>
  <si>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</si>
  <si>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</si>
  <si>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</si>
  <si>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</si>
  <si>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</si>
  <si>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</si>
  <si>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</si>
  <si>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</si>
  <si>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</si>
  <si>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</si>
  <si>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</si>
  <si>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</si>
  <si>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</si>
  <si>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</si>
  <si>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</si>
  <si>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</si>
  <si>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</si>
  <si>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</si>
  <si>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</si>
  <si>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</si>
  <si>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</si>
  <si>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</si>
  <si>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</si>
  <si>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</si>
  <si>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</si>
  <si>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</si>
  <si>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</si>
  <si>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</si>
  <si>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</si>
  <si>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</si>
  <si>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</si>
  <si>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</si>
  <si>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</si>
  <si>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</si>
  <si>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</si>
  <si>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</si>
  <si>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</si>
  <si>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</si>
  <si>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</si>
  <si>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</si>
  <si>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</si>
  <si>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</si>
  <si>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</si>
  <si>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</si>
  <si>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</si>
  <si>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</si>
  <si>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</si>
  <si>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</si>
  <si>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</si>
  <si>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</si>
  <si>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</si>
  <si>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</si>
  <si>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</si>
  <si>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</si>
  <si>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</si>
  <si>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</si>
  <si>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</si>
  <si>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</si>
  <si>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</si>
  <si>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</si>
  <si>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</si>
  <si>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</si>
  <si>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</si>
  <si>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</si>
  <si>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</si>
  <si>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</si>
  <si>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</si>
  <si>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</si>
  <si>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</si>
  <si>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</si>
  <si>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</si>
  <si>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</si>
  <si>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</si>
  <si>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</si>
  <si>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</si>
  <si>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</si>
  <si>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</si>
  <si>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</si>
  <si>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</si>
  <si>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</si>
  <si>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</si>
  <si>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</si>
  <si>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</si>
  <si>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</si>
  <si>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</si>
  <si>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</si>
  <si>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</si>
  <si>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</si>
  <si>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</si>
  <si>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</si>
  <si>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</si>
  <si>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</si>
  <si>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</si>
  <si>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</si>
  <si>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</si>
  <si>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</si>
  <si>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</si>
  <si>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</si>
  <si>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</si>
  <si>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</si>
  <si>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</si>
  <si>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</si>
  <si>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</si>
  <si>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</si>
  <si>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</si>
  <si>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</si>
  <si>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</si>
  <si>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</si>
  <si>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</si>
  <si>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</si>
  <si>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</si>
  <si>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</si>
  <si>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</si>
  <si>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</si>
  <si>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</si>
  <si>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</si>
  <si>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</si>
  <si>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</si>
  <si>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</si>
  <si>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</si>
  <si>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</si>
  <si>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</si>
  <si>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</si>
  <si>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</si>
  <si>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</si>
  <si>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</si>
  <si>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</si>
  <si>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</si>
  <si>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</si>
  <si>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</si>
  <si>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</si>
  <si>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</si>
  <si>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</si>
  <si>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</si>
  <si>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</si>
  <si>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</si>
  <si>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</si>
  <si>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</si>
  <si>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</si>
  <si>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</si>
  <si>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</si>
  <si>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</si>
  <si>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</si>
  <si>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</si>
  <si>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</si>
  <si>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</si>
  <si>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</si>
  <si>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</si>
  <si>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</si>
  <si>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</si>
  <si>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</si>
  <si>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</si>
  <si>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</si>
  <si>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</si>
  <si>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</si>
  <si>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</si>
  <si>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</si>
  <si>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</si>
  <si>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</si>
  <si>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</si>
  <si>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</si>
  <si>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</si>
  <si>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</si>
  <si>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</si>
  <si>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</si>
  <si>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</si>
  <si>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</si>
  <si>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</si>
  <si>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</si>
  <si>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</si>
  <si>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</si>
  <si>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</si>
  <si>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</si>
  <si>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</si>
  <si>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</si>
  <si>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</si>
  <si>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</si>
  <si>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</si>
  <si>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</si>
  <si>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</si>
  <si>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</si>
  <si>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</si>
  <si>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</si>
  <si>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</si>
  <si>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</si>
  <si>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</si>
  <si>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</si>
  <si>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</si>
  <si>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</si>
  <si>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</si>
  <si>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</si>
  <si>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</si>
  <si>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</si>
  <si>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</si>
  <si>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</si>
  <si>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</si>
  <si>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</si>
  <si>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</si>
  <si>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</si>
  <si>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</si>
  <si>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</si>
  <si>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</si>
  <si>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</si>
  <si>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</si>
  <si>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</si>
  <si>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</si>
  <si>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</si>
  <si>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</si>
  <si>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</si>
  <si>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</si>
  <si>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</si>
  <si>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</si>
  <si>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</si>
  <si>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</si>
  <si>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</si>
  <si>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</si>
  <si>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</si>
  <si>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</si>
  <si>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</si>
  <si>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</si>
  <si>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</si>
  <si>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</si>
  <si>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</si>
  <si>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</si>
  <si>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</si>
  <si>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</si>
  <si>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</si>
  <si>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</si>
  <si>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</si>
  <si>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</si>
  <si>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</si>
  <si>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</si>
  <si>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</si>
  <si>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</si>
  <si>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</si>
  <si>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</si>
  <si>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</si>
  <si>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</si>
  <si>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</si>
  <si>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</si>
  <si>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</si>
  <si>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</si>
  <si>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</si>
  <si>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</si>
  <si>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</si>
  <si>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</si>
  <si>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</si>
  <si>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</si>
  <si>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</si>
  <si>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</si>
  <si>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</si>
  <si>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</si>
  <si>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</si>
  <si>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</si>
  <si>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</si>
  <si>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</si>
  <si>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</si>
  <si>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</si>
  <si>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</si>
  <si>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</si>
  <si>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</si>
  <si>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</si>
  <si>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</si>
  <si>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</si>
  <si>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</si>
  <si>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</si>
  <si>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</si>
  <si>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</si>
  <si>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</si>
  <si>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</si>
  <si>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</si>
  <si>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</si>
  <si>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</si>
  <si>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</si>
  <si>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</si>
  <si>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</si>
  <si>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</si>
  <si>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</si>
  <si>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</si>
  <si>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</si>
  <si>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</si>
  <si>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</si>
  <si>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</si>
  <si>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</si>
  <si>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</si>
  <si>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</si>
  <si>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</si>
  <si>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</si>
  <si>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</si>
  <si>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</si>
  <si>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</si>
  <si>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</si>
  <si>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</si>
  <si>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</si>
  <si>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</si>
  <si>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</si>
  <si>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</si>
  <si>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</si>
  <si>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</si>
  <si>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</si>
  <si>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</si>
  <si>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</si>
  <si>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</si>
  <si>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</si>
  <si>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</si>
  <si>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</si>
  <si>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</si>
  <si>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</si>
  <si>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</si>
  <si>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</si>
  <si>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</si>
  <si>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</si>
  <si>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</si>
  <si>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</si>
  <si>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</si>
  <si>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</si>
  <si>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</si>
  <si>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</si>
  <si>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</si>
  <si>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</si>
  <si>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</si>
  <si>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</si>
  <si>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</si>
  <si>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</si>
  <si>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</si>
  <si>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</si>
  <si>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</si>
  <si>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</si>
  <si>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</si>
  <si>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</si>
  <si>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</si>
  <si>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</si>
  <si>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</si>
  <si>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</si>
  <si>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</si>
  <si>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</si>
  <si>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</si>
  <si>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</si>
  <si>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</si>
  <si>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</si>
  <si>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</si>
  <si>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</si>
  <si>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</si>
  <si>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</si>
  <si>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</si>
  <si>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</si>
  <si>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</si>
  <si>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</si>
  <si>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</si>
  <si>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</si>
  <si>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</si>
  <si>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</si>
  <si>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</si>
  <si>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</si>
  <si>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</si>
  <si>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</si>
  <si>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</si>
  <si>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</si>
  <si>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</si>
  <si>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</si>
  <si>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</si>
  <si>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</si>
  <si>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</si>
  <si>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</si>
  <si>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</si>
  <si>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</si>
  <si>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</si>
  <si>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</si>
  <si>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</si>
  <si>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</si>
  <si>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</si>
  <si>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</si>
  <si>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</si>
  <si>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</si>
  <si>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</si>
  <si>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</si>
  <si>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</si>
  <si>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</si>
  <si>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</si>
  <si>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</si>
  <si>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</si>
  <si>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</si>
  <si>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</si>
  <si>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</si>
  <si>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</si>
  <si>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</si>
  <si>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</si>
  <si>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</si>
  <si>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</si>
  <si>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</si>
  <si>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</si>
  <si>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</si>
  <si>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</si>
  <si>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</si>
  <si>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</si>
  <si>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</si>
  <si>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</si>
  <si>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</si>
  <si>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</si>
  <si>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</si>
  <si>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</si>
  <si>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</si>
  <si>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</si>
  <si>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</si>
  <si>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</si>
  <si>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</si>
  <si>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</si>
  <si>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</si>
  <si>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</si>
  <si>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</si>
  <si>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</si>
  <si>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</si>
  <si>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</si>
  <si>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</si>
  <si>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</si>
  <si>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</si>
  <si>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</si>
  <si>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</si>
  <si>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</si>
  <si>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</si>
  <si>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</si>
  <si>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</si>
  <si>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</si>
  <si>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</si>
  <si>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</si>
  <si>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</si>
  <si>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</si>
  <si>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</si>
  <si>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</si>
  <si>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</si>
  <si>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</si>
  <si>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</si>
  <si>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</si>
  <si>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</si>
  <si>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</si>
  <si>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</si>
  <si>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</si>
  <si>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</si>
  <si>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</si>
  <si>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</si>
  <si>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</si>
  <si>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</si>
  <si>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</si>
  <si>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</si>
  <si>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</si>
  <si>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</si>
  <si>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</si>
  <si>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</si>
  <si>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</si>
  <si>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</si>
  <si>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</si>
  <si>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</si>
  <si>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</si>
  <si>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</si>
  <si>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</si>
  <si>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</si>
  <si>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</si>
  <si>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</si>
  <si>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</si>
  <si>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</si>
  <si>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</si>
  <si>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</si>
  <si>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</si>
  <si>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</si>
  <si>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</si>
  <si>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</si>
  <si>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</si>
  <si>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</si>
  <si>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</si>
  <si>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</si>
  <si>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</si>
  <si>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</si>
  <si>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</si>
  <si>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</si>
  <si>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</si>
  <si>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</si>
  <si>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</si>
  <si>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</si>
  <si>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</si>
  <si>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</si>
  <si>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</si>
  <si>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</si>
  <si>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</si>
  <si>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</si>
  <si>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</si>
  <si>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</si>
  <si>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</si>
  <si>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</si>
  <si>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</si>
  <si>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</si>
  <si>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</si>
  <si>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</si>
  <si>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</si>
  <si>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</si>
  <si>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</si>
  <si>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</si>
  <si>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</si>
  <si>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</si>
  <si>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</si>
  <si>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</si>
  <si>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</si>
  <si>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</si>
  <si>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</si>
  <si>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</si>
  <si>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</si>
  <si>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</si>
  <si>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</si>
  <si>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</si>
  <si>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</si>
  <si>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</si>
  <si>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</si>
  <si>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</si>
  <si>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</si>
  <si>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</si>
  <si>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</si>
  <si>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</si>
  <si>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</si>
  <si>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</si>
  <si>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</si>
  <si>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</si>
  <si>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</si>
  <si>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</si>
  <si>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</si>
  <si>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</si>
  <si>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</si>
  <si>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</si>
  <si>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</si>
  <si>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</si>
  <si>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</si>
  <si>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</si>
  <si>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</si>
  <si>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</si>
  <si>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</si>
  <si>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</si>
  <si>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</si>
  <si>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</si>
  <si>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</si>
  <si>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</si>
  <si>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</si>
  <si>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</si>
  <si>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</si>
  <si>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</si>
  <si>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</si>
  <si>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</si>
  <si>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</si>
  <si>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</si>
  <si>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</si>
  <si>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</si>
  <si>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</si>
  <si>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</si>
  <si>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</si>
  <si>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</si>
  <si>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</si>
  <si>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</si>
  <si>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</si>
  <si>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</si>
  <si>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</si>
  <si>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</si>
  <si>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</si>
  <si>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</si>
  <si>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</si>
  <si>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</si>
  <si>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</si>
  <si>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</si>
  <si>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</si>
  <si>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</si>
  <si>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</si>
  <si>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</si>
  <si>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</si>
  <si>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</si>
  <si>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</si>
  <si>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</si>
  <si>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</si>
  <si>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</si>
  <si>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</si>
  <si>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</si>
  <si>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</si>
  <si>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</si>
  <si>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</si>
  <si>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</si>
  <si>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</si>
  <si>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</si>
  <si>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</si>
  <si>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</si>
  <si>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</si>
  <si>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</si>
  <si>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</si>
  <si>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</si>
  <si>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</si>
  <si>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</si>
  <si>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</si>
  <si>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</si>
  <si>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</si>
  <si>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</si>
  <si>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</si>
  <si>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</si>
  <si>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</si>
  <si>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</si>
  <si>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</si>
  <si>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</si>
  <si>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</si>
  <si>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</si>
  <si>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</si>
  <si>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</si>
  <si>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</si>
  <si>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</si>
  <si>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</si>
  <si>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</si>
  <si>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</si>
  <si>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</si>
  <si>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</si>
  <si>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</si>
  <si>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</si>
  <si>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</si>
  <si>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</si>
  <si>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</si>
  <si>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</si>
  <si>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</si>
  <si>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</si>
  <si>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</si>
  <si>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</si>
  <si>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</si>
  <si>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</si>
  <si>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</si>
  <si>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</si>
  <si>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</si>
  <si>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</si>
  <si>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</si>
  <si>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</si>
  <si>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</si>
  <si>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</si>
  <si>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</si>
  <si>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</si>
  <si>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</si>
  <si>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</si>
  <si>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</si>
  <si>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</si>
  <si>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</si>
  <si>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</si>
  <si>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</si>
  <si>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</si>
  <si>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</si>
  <si>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</si>
  <si>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</si>
  <si>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</si>
  <si>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</si>
  <si>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</si>
  <si>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</si>
  <si>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</si>
  <si>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</si>
  <si>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</si>
  <si>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</si>
  <si>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</si>
  <si>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</si>
  <si>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</si>
  <si>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</si>
  <si>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</si>
  <si>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</si>
  <si>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</si>
  <si>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</si>
  <si>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</si>
  <si>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</si>
  <si>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</si>
  <si>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</si>
  <si>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</si>
  <si>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</si>
  <si>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</si>
  <si>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</si>
  <si>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</si>
  <si>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</si>
  <si>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</si>
  <si>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</si>
  <si>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</si>
  <si>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</si>
  <si>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</si>
  <si>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</si>
  <si>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</si>
  <si>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</si>
  <si>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</si>
  <si>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</si>
  <si>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</si>
  <si>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</si>
  <si>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</si>
  <si>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</si>
  <si>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</si>
  <si>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</si>
  <si>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</si>
  <si>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</si>
  <si>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</si>
  <si>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</si>
  <si>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</si>
  <si>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</si>
  <si>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</si>
  <si>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</si>
  <si>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</si>
  <si>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</si>
  <si>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</si>
  <si>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</si>
  <si>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</si>
  <si>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</si>
  <si>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</si>
  <si>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</si>
  <si>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</si>
  <si>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</si>
  <si>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</si>
  <si>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</si>
  <si>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</si>
  <si>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</si>
  <si>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</si>
  <si>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</si>
  <si>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</si>
  <si>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</si>
  <si>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</si>
  <si>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</si>
  <si>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</si>
  <si>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</si>
  <si>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</si>
  <si>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</si>
  <si>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</si>
  <si>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</si>
  <si>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</si>
  <si>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</si>
  <si>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</si>
  <si>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</si>
  <si>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</si>
  <si>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</si>
  <si>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</si>
  <si>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</si>
  <si>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</si>
  <si>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</si>
  <si>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</si>
  <si>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</si>
  <si>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</si>
  <si>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</si>
  <si>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</si>
  <si>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</si>
  <si>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</si>
  <si>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</si>
  <si>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</si>
  <si>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</si>
  <si>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</si>
  <si>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</si>
  <si>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</si>
  <si>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</si>
  <si>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</si>
  <si>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</si>
  <si>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</si>
  <si>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</si>
  <si>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</si>
  <si>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</si>
  <si>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</si>
  <si>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</si>
  <si>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</si>
  <si>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</si>
  <si>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</si>
  <si>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</si>
  <si>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</si>
  <si>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</si>
  <si>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</si>
  <si>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</si>
  <si>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</si>
  <si>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</si>
  <si>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</si>
  <si>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</si>
  <si>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</si>
  <si>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</si>
  <si>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</si>
  <si>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</si>
  <si>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</si>
  <si>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</si>
  <si>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</si>
  <si>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</si>
  <si>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</si>
  <si>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</si>
  <si>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</si>
  <si>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</si>
  <si>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</si>
  <si>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</si>
  <si>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</si>
  <si>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</si>
  <si>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</si>
  <si>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</si>
  <si>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</si>
  <si>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</si>
  <si>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</si>
  <si>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</si>
  <si>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</si>
  <si>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</si>
  <si>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</si>
  <si>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</si>
  <si>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</si>
  <si>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</si>
  <si>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</si>
  <si>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</si>
  <si>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</si>
  <si>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</si>
  <si>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</si>
  <si>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</si>
  <si>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</si>
  <si>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</si>
  <si>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</si>
  <si>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</si>
  <si>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</si>
  <si>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</si>
  <si>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</si>
  <si>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</si>
  <si>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</si>
  <si>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</si>
  <si>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</si>
  <si>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</si>
  <si>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</si>
  <si>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</si>
  <si>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</si>
  <si>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</si>
  <si>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</si>
  <si>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</si>
  <si>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</si>
  <si>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</si>
  <si>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</si>
  <si>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</si>
  <si>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</si>
  <si>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</si>
  <si>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</si>
  <si>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</si>
  <si>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</si>
  <si>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</si>
  <si>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</si>
  <si>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</si>
  <si>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</si>
  <si>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</si>
  <si>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</si>
  <si>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</si>
  <si>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</si>
  <si>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</si>
  <si>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</si>
  <si>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</si>
  <si>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</si>
  <si>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</si>
  <si>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</si>
  <si>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</si>
  <si>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</si>
  <si>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</si>
  <si>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</si>
  <si>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</si>
  <si>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</si>
  <si>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</si>
  <si>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</si>
  <si>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</si>
  <si>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</si>
  <si>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</si>
  <si>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</si>
  <si>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</si>
  <si>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</si>
  <si>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</si>
  <si>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</si>
  <si>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</si>
  <si>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</si>
  <si>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</si>
  <si>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</si>
  <si>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</si>
  <si>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</si>
  <si>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</si>
  <si>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</si>
  <si>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</si>
  <si>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</si>
  <si>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</si>
  <si>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</si>
  <si>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</si>
  <si>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</si>
  <si>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</si>
  <si>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</si>
  <si>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</si>
  <si>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</si>
  <si>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</si>
  <si>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</si>
  <si>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</si>
  <si>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</si>
  <si>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</si>
  <si>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</si>
  <si>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</si>
  <si>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</si>
  <si>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</si>
  <si>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</si>
  <si>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</si>
  <si>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</si>
  <si>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</si>
  <si>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</si>
  <si>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</si>
  <si>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</si>
  <si>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</si>
  <si>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</si>
  <si>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</si>
  <si>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</si>
  <si>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</si>
  <si>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</si>
  <si>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</si>
  <si>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</si>
  <si>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</si>
  <si>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</si>
  <si>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</si>
  <si>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</si>
  <si>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</si>
  <si>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</si>
  <si>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</si>
  <si>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</si>
  <si>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</si>
  <si>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</si>
  <si>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</si>
  <si>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</si>
  <si>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</si>
  <si>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</si>
  <si>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</si>
  <si>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</si>
  <si>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</si>
  <si>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</si>
  <si>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</si>
  <si>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</si>
  <si>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</si>
  <si>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</si>
  <si>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</si>
  <si>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</si>
  <si>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</si>
  <si>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</si>
  <si>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</si>
  <si>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</si>
  <si>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</si>
  <si>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</si>
  <si>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</si>
  <si>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</si>
  <si>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</si>
  <si>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</si>
  <si>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</si>
  <si>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</si>
  <si>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</si>
  <si>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</si>
  <si>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</si>
  <si>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</si>
  <si>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</si>
  <si>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</si>
  <si>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</si>
  <si>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</si>
  <si>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</si>
  <si>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</si>
  <si>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</si>
  <si>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</si>
  <si>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</si>
  <si>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</si>
  <si>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</si>
  <si>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</si>
  <si>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</si>
  <si>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</si>
  <si>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</si>
  <si>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</si>
  <si>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</si>
  <si>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</si>
  <si>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</si>
  <si>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</si>
  <si>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</si>
  <si>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</si>
  <si>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</si>
  <si>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</si>
  <si>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</si>
  <si>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</si>
  <si>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</si>
  <si>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</si>
  <si>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</si>
  <si>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</si>
  <si>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</si>
  <si>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</si>
  <si>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</si>
  <si>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</si>
  <si>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</si>
  <si>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</si>
  <si>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</si>
  <si>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</si>
  <si>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</si>
  <si>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</si>
  <si>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</si>
  <si>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</si>
  <si>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</si>
  <si>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</si>
  <si>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</si>
  <si>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</si>
  <si>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</si>
  <si>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</si>
  <si>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</si>
  <si>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</si>
  <si>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</si>
  <si>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</si>
  <si>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</si>
  <si>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</si>
  <si>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</si>
  <si>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</si>
  <si>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</si>
  <si>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</si>
  <si>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</si>
  <si>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</si>
  <si>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</si>
  <si>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</si>
  <si>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</si>
  <si>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</si>
  <si>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</si>
  <si>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</si>
  <si>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</si>
  <si>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</si>
  <si>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</si>
  <si>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</si>
  <si>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</si>
  <si>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</si>
  <si>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</si>
  <si>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</si>
  <si>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</si>
  <si>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</si>
  <si>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</si>
  <si>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</si>
  <si>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</si>
  <si>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</si>
  <si>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</si>
  <si>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</si>
  <si>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</si>
  <si>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</si>
  <si>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</si>
  <si>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</si>
  <si>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</si>
  <si>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</si>
  <si>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</si>
  <si>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</si>
  <si>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</si>
  <si>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</si>
  <si>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</si>
  <si>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</si>
  <si>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</si>
  <si>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</si>
  <si>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</si>
  <si>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</si>
  <si>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</si>
  <si>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</si>
  <si>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</si>
  <si>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</si>
  <si>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</si>
  <si>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</si>
  <si>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</si>
  <si>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</si>
  <si>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</si>
  <si>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</si>
  <si>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</si>
  <si>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</si>
  <si>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</si>
  <si>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</si>
  <si>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</si>
  <si>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</si>
  <si>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</si>
  <si>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</si>
  <si>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</si>
  <si>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</si>
  <si>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</si>
  <si>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</si>
  <si>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</si>
  <si>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</si>
  <si>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</si>
  <si>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</si>
  <si>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</si>
  <si>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</si>
  <si>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</si>
  <si>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</si>
  <si>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</si>
  <si>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</si>
  <si>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</si>
  <si>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</si>
  <si>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</si>
  <si>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</si>
  <si>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</si>
  <si>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</si>
  <si>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</si>
  <si>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</si>
  <si>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</si>
  <si>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</si>
  <si>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</si>
  <si>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</si>
  <si>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</si>
  <si>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</si>
  <si>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</si>
  <si>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</si>
  <si>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</si>
  <si>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</si>
  <si>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</si>
  <si>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</si>
  <si>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</si>
  <si>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</si>
  <si>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</si>
  <si>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</si>
  <si>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</si>
  <si>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</si>
  <si>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</si>
  <si>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</si>
  <si>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</si>
  <si>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</si>
  <si>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</si>
  <si>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</si>
  <si>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</si>
  <si>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</si>
  <si>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</si>
  <si>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</si>
  <si>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</si>
  <si>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</si>
  <si>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</si>
  <si>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</si>
  <si>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</si>
  <si>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</si>
  <si>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</si>
  <si>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</si>
  <si>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</si>
  <si>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</si>
  <si>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</si>
  <si>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</si>
  <si>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</si>
  <si>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</si>
  <si>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</si>
  <si>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</si>
  <si>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</si>
  <si>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</si>
  <si>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</si>
  <si>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</si>
  <si>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</si>
  <si>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</si>
  <si>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</si>
  <si>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</si>
  <si>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</si>
  <si>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</si>
  <si>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</si>
  <si>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</si>
  <si>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</si>
  <si>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</si>
  <si>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</si>
  <si>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</si>
  <si>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</si>
  <si>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</si>
  <si>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</si>
  <si>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</si>
  <si>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</si>
  <si>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</si>
  <si>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</si>
  <si>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</si>
  <si>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</si>
  <si>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</si>
  <si>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</si>
  <si>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</si>
  <si>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</si>
  <si>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</si>
  <si>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</si>
  <si>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</si>
  <si>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</si>
  <si>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</si>
  <si>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</si>
  <si>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</si>
  <si>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</si>
  <si>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</si>
  <si>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</si>
  <si>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</si>
  <si>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</si>
  <si>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</si>
  <si>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</si>
  <si>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</si>
  <si>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</si>
  <si>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</si>
  <si>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</si>
  <si>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</si>
  <si>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</si>
  <si>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</si>
  <si>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</si>
  <si>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</si>
  <si>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</si>
  <si>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</si>
  <si>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</si>
  <si>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</si>
  <si>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</si>
  <si>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</si>
  <si>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</si>
  <si>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</si>
  <si>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</si>
  <si>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</si>
  <si>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</si>
  <si>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</si>
  <si>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</si>
  <si>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</si>
  <si>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</si>
  <si>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</si>
  <si>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</si>
  <si>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</si>
  <si>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</si>
  <si>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</si>
  <si>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</si>
  <si>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</si>
  <si>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</si>
  <si>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</si>
  <si>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</si>
  <si>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</si>
  <si>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</si>
  <si>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</si>
  <si>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</si>
  <si>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</si>
  <si>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</si>
  <si>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</si>
  <si>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</si>
  <si>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</si>
  <si>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</si>
  <si>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</si>
  <si>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</si>
  <si>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</si>
  <si>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</si>
  <si>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</si>
  <si>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</si>
  <si>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</si>
  <si>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</si>
  <si>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</si>
  <si>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</si>
  <si>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</si>
  <si>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</si>
  <si>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</si>
  <si>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</si>
  <si>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</si>
  <si>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</si>
  <si>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</si>
  <si>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</si>
  <si>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</si>
  <si>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</si>
  <si>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</si>
  <si>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</si>
  <si>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</si>
  <si>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</si>
  <si>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</si>
  <si>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</si>
  <si>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</si>
  <si>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</si>
  <si>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</si>
  <si>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</si>
  <si>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</si>
  <si>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</si>
  <si>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</si>
  <si>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</si>
  <si>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</si>
  <si>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</si>
  <si>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</si>
  <si>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</si>
  <si>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</si>
  <si>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</si>
  <si>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</si>
  <si>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</si>
  <si>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</si>
  <si>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</si>
  <si>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</si>
  <si>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</si>
  <si>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</si>
  <si>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</si>
  <si>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</si>
  <si>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</si>
  <si>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</si>
  <si>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</si>
  <si>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</si>
  <si>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</si>
  <si>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</si>
  <si>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</si>
  <si>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</si>
  <si>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</si>
  <si>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</si>
  <si>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</si>
  <si>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</si>
  <si>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</si>
  <si>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</si>
  <si>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</si>
  <si>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</si>
  <si>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</si>
  <si>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</si>
  <si>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</si>
  <si>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</si>
  <si>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</si>
  <si>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</si>
  <si>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</si>
  <si>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</si>
  <si>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</si>
  <si>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</si>
  <si>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</si>
  <si>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</si>
  <si>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</si>
  <si>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</si>
  <si>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</si>
  <si>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</si>
  <si>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</si>
  <si>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</si>
  <si>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</si>
  <si>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</si>
  <si>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</si>
  <si>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</si>
  <si>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</si>
  <si>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</si>
  <si>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</si>
  <si>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</si>
  <si>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</si>
  <si>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</si>
  <si>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</si>
  <si>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</si>
  <si>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</si>
  <si>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</si>
  <si>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</si>
  <si>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</si>
  <si>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</si>
  <si>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</si>
  <si>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</si>
  <si>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</si>
  <si>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</si>
  <si>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</si>
  <si>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</si>
  <si>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</si>
  <si>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</si>
  <si>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</si>
  <si>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</si>
  <si>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</si>
  <si>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</si>
  <si>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</si>
  <si>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</si>
  <si>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</si>
  <si>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</si>
  <si>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</si>
  <si>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</si>
  <si>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</si>
  <si>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</si>
  <si>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</si>
  <si>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</si>
  <si>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</si>
  <si>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</si>
  <si>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</si>
  <si>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</si>
  <si>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</si>
  <si>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</si>
  <si>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</si>
  <si>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</si>
  <si>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</si>
  <si>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</si>
  <si>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</si>
  <si>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</si>
  <si>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</si>
  <si>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</si>
  <si>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</si>
  <si>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</si>
  <si>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</si>
  <si>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</si>
  <si>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</si>
  <si>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</si>
  <si>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</si>
  <si>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</si>
  <si>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</si>
  <si>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</si>
  <si>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</si>
  <si>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</si>
  <si>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</si>
  <si>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</si>
  <si>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</si>
  <si>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</si>
  <si>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</si>
  <si>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</si>
  <si>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</si>
  <si>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</si>
  <si>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</si>
  <si>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</si>
  <si>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</si>
  <si>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</si>
  <si>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</si>
  <si>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</si>
  <si>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</si>
  <si>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</si>
  <si>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</si>
  <si>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</si>
  <si>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</si>
  <si>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</si>
  <si>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</si>
  <si>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</si>
  <si>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</si>
  <si>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</si>
  <si>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</si>
  <si>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</si>
  <si>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</si>
  <si>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</si>
  <si>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</si>
  <si>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</si>
  <si>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</si>
  <si>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</si>
  <si>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</si>
  <si>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</si>
  <si>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</si>
  <si>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</si>
  <si>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</si>
  <si>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</si>
  <si>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</si>
  <si>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</si>
  <si>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</si>
  <si>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</si>
  <si>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</si>
  <si>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</si>
  <si>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</si>
  <si>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</si>
  <si>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</si>
  <si>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</si>
  <si>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</si>
  <si>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</si>
  <si>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</si>
  <si>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</si>
  <si>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</si>
  <si>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</si>
  <si>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</si>
  <si>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</si>
  <si>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</si>
  <si>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</si>
  <si>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</si>
  <si>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</si>
  <si>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</si>
  <si>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</si>
  <si>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</si>
  <si>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</si>
  <si>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</si>
  <si>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</si>
  <si>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</si>
  <si>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</si>
  <si>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</si>
  <si>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</si>
  <si>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</si>
  <si>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</si>
  <si>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</si>
  <si>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</si>
  <si>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</si>
  <si>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</si>
  <si>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</si>
  <si>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</si>
  <si>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</si>
  <si>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</si>
  <si>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</si>
  <si>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</si>
  <si>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</si>
  <si>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</si>
  <si>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</si>
  <si>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</si>
  <si>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</si>
  <si>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</si>
  <si>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</si>
  <si>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</si>
  <si>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</si>
  <si>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</si>
  <si>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</si>
  <si>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</si>
  <si>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</si>
  <si>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</si>
  <si>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</si>
  <si>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</si>
  <si>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</si>
  <si>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</si>
  <si>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</si>
  <si>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</si>
  <si>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</si>
  <si>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</si>
  <si>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</si>
  <si>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</si>
  <si>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</si>
  <si>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</si>
  <si>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</si>
  <si>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</si>
  <si>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</si>
  <si>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</si>
  <si>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</si>
  <si>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</si>
  <si>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</si>
  <si>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</si>
  <si>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</si>
  <si>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</si>
  <si>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</si>
  <si>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</si>
  <si>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</si>
  <si>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</si>
  <si>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</si>
  <si>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</si>
  <si>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</si>
  <si>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</si>
  <si>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</si>
  <si>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</si>
  <si>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</si>
  <si>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</si>
  <si>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</si>
  <si>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</si>
  <si>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</si>
  <si>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</si>
  <si>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</si>
  <si>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</si>
  <si>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</si>
  <si>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</si>
  <si>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</si>
  <si>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</si>
  <si>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</si>
  <si>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</si>
  <si>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</si>
  <si>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</si>
  <si>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</si>
  <si>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</si>
  <si>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</si>
  <si>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</si>
  <si>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</si>
  <si>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</si>
  <si>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</si>
  <si>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</si>
  <si>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</si>
  <si>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</si>
  <si>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</si>
  <si>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</si>
  <si>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</si>
  <si>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</si>
  <si>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</si>
  <si>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</si>
  <si>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</si>
  <si>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</si>
  <si>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</si>
  <si>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</si>
  <si>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</si>
  <si>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</si>
  <si>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</si>
  <si>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</si>
  <si>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</si>
  <si>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</si>
  <si>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</si>
  <si>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</si>
  <si>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</si>
  <si>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</si>
  <si>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</si>
  <si>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</si>
  <si>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</si>
  <si>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</si>
  <si>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</si>
  <si>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</si>
  <si>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</si>
  <si>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</si>
  <si>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</si>
  <si>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</si>
  <si>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</si>
  <si>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</si>
  <si>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</si>
  <si>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</si>
  <si>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</si>
  <si>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</si>
  <si>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</si>
  <si>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</si>
  <si>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</si>
  <si>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</si>
  <si>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</si>
  <si>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</si>
  <si>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</si>
  <si>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</si>
  <si>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</si>
  <si>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</si>
  <si>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</si>
  <si>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</si>
  <si>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</si>
  <si>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</si>
  <si>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</si>
  <si>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</si>
  <si>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</si>
  <si>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</si>
  <si>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</si>
  <si>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</si>
  <si>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</si>
  <si>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</si>
  <si>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</si>
  <si>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</si>
  <si>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</si>
  <si>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</si>
  <si>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</si>
  <si>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</si>
  <si>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</si>
  <si>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</si>
  <si>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</si>
  <si>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</si>
  <si>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</si>
  <si>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</si>
  <si>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</si>
  <si>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</si>
  <si>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</si>
  <si>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</si>
  <si>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</si>
  <si>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</si>
  <si>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</si>
  <si>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</si>
  <si>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</si>
  <si>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</si>
  <si>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</si>
  <si>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</si>
  <si>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</si>
  <si>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</si>
  <si>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</si>
  <si>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</si>
  <si>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</si>
  <si>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</si>
  <si>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</si>
  <si>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</si>
  <si>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</si>
  <si>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</si>
  <si>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</si>
  <si>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</si>
  <si>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</si>
  <si>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</si>
  <si>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</si>
  <si>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</si>
  <si>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</si>
  <si>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</si>
  <si>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</si>
  <si>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</si>
  <si>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</si>
  <si>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</si>
  <si>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</si>
  <si>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</si>
  <si>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</si>
  <si>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</si>
  <si>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</si>
  <si>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</si>
  <si>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</si>
  <si>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</si>
  <si>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</si>
  <si>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</si>
  <si>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</si>
  <si>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</si>
  <si>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</si>
  <si>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</si>
  <si>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</si>
  <si>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</si>
  <si>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</si>
  <si>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</si>
  <si>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</si>
  <si>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</si>
  <si>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</si>
  <si>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</si>
  <si>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</si>
  <si>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</si>
  <si>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</si>
  <si>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</si>
  <si>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</si>
  <si>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</si>
  <si>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</si>
  <si>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</si>
  <si>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</si>
  <si>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</si>
  <si>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</si>
  <si>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</si>
  <si>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</si>
  <si>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</si>
  <si>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</si>
  <si>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</si>
  <si>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</si>
  <si>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</si>
  <si>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</si>
  <si>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</si>
  <si>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</si>
  <si>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</si>
  <si>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</si>
  <si>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</si>
  <si>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</si>
  <si>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</si>
  <si>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</si>
  <si>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</si>
  <si>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</si>
  <si>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</si>
  <si>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</si>
  <si>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</si>
  <si>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</si>
  <si>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</si>
  <si>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</si>
  <si>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</si>
  <si>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</si>
  <si>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</si>
  <si>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</si>
  <si>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</si>
  <si>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</si>
  <si>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</si>
  <si>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</si>
  <si>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</si>
  <si>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</si>
  <si>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</si>
  <si>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</si>
  <si>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</si>
  <si>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</si>
  <si>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</si>
  <si>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</si>
  <si>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</si>
  <si>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</si>
  <si>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</si>
  <si>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</si>
  <si>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</si>
  <si>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</si>
  <si>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</si>
  <si>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</si>
  <si>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</si>
  <si>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</si>
  <si>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</si>
  <si>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</si>
  <si>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</si>
  <si>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</si>
  <si>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</si>
  <si>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</si>
  <si>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</si>
  <si>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</si>
  <si>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</si>
  <si>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</si>
  <si>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</si>
  <si>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</si>
  <si>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</si>
  <si>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</si>
  <si>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</si>
  <si>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</si>
  <si>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</si>
  <si>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</si>
  <si>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</si>
  <si>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</si>
  <si>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</si>
  <si>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</si>
  <si>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</si>
  <si>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</si>
  <si>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</si>
  <si>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</si>
  <si>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</si>
  <si>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</si>
  <si>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</si>
  <si>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</si>
  <si>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</si>
  <si>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</si>
  <si>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</si>
  <si>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</si>
  <si>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</si>
  <si>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</si>
  <si>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</si>
  <si>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</si>
  <si>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</si>
  <si>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</si>
  <si>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</si>
  <si>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</si>
  <si>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</si>
  <si>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</si>
  <si>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</si>
  <si>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</si>
  <si>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</si>
  <si>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</si>
  <si>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</si>
  <si>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</si>
  <si>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</si>
  <si>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</si>
  <si>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</si>
  <si>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</si>
  <si>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</si>
  <si>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</si>
  <si>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</si>
  <si>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</si>
  <si>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</si>
  <si>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</si>
  <si>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</si>
  <si>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</si>
  <si>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</si>
  <si>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</si>
  <si>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</si>
  <si>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</si>
  <si>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</si>
  <si>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</si>
  <si>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</si>
  <si>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</si>
  <si>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</si>
  <si>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</si>
  <si>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</si>
  <si>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</si>
  <si>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</si>
  <si>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</si>
  <si>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</si>
  <si>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</si>
  <si>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</si>
  <si>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</si>
  <si>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</si>
  <si>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</si>
  <si>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</si>
  <si>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</si>
  <si>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</si>
  <si>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</si>
  <si>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</si>
  <si>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</si>
  <si>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</si>
  <si>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</si>
  <si>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</si>
  <si>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</si>
  <si>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</si>
  <si>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</si>
  <si>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</si>
  <si>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</si>
  <si>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</si>
  <si>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</si>
  <si>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</si>
  <si>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</si>
  <si>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</si>
  <si>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</si>
  <si>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</si>
  <si>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</si>
  <si>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</si>
  <si>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</si>
  <si>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</si>
  <si>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</si>
  <si>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</si>
  <si>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</si>
  <si>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</si>
  <si>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</si>
  <si>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</si>
  <si>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</si>
  <si>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</si>
  <si>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</si>
  <si>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</si>
  <si>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</si>
  <si>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</si>
  <si>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</si>
  <si>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</si>
  <si>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</si>
  <si>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</si>
  <si>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</si>
  <si>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</si>
  <si>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</si>
  <si>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</si>
  <si>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</si>
  <si>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</si>
  <si>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</si>
  <si>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</si>
  <si>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</si>
  <si>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</si>
  <si>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</si>
  <si>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</si>
  <si>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</si>
  <si>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</si>
  <si>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</si>
  <si>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</si>
  <si>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</si>
  <si>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</si>
  <si>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</si>
  <si>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</si>
  <si>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</si>
  <si>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</si>
  <si>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</si>
  <si>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</si>
  <si>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</si>
  <si>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</si>
  <si>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</si>
  <si>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</si>
  <si>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</si>
  <si>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</si>
  <si>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</si>
  <si>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</si>
  <si>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</si>
  <si>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</si>
  <si>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</si>
  <si>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</si>
  <si>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</si>
  <si>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</si>
  <si>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</si>
  <si>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</si>
  <si>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</si>
  <si>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</si>
  <si>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</si>
  <si>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</si>
  <si>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</si>
  <si>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</si>
  <si>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</si>
  <si>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</si>
  <si>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</si>
  <si>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</si>
  <si>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</si>
  <si>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</si>
  <si>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</si>
  <si>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</si>
  <si>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</si>
  <si>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</si>
  <si>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</si>
  <si>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</si>
  <si>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</si>
  <si>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</si>
  <si>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</si>
  <si>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</si>
  <si>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</si>
  <si>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</si>
  <si>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</si>
  <si>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</si>
  <si>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</si>
  <si>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</si>
  <si>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</si>
  <si>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</si>
  <si>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</si>
  <si>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</si>
  <si>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</si>
  <si>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</si>
  <si>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</si>
  <si>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</si>
  <si>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</si>
  <si>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</si>
  <si>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</si>
  <si>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</si>
  <si>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</si>
  <si>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</si>
  <si>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</si>
  <si>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</si>
  <si>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</si>
  <si>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</si>
  <si>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</si>
  <si>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</si>
  <si>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</si>
  <si>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</si>
  <si>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</si>
  <si>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</si>
  <si>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</si>
  <si>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</si>
  <si>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</si>
  <si>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</si>
  <si>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</si>
  <si>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</si>
  <si>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</si>
  <si>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</si>
  <si>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</si>
  <si>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</si>
  <si>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</si>
  <si>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</si>
  <si>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</si>
  <si>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</si>
  <si>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</si>
  <si>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</si>
  <si>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</si>
  <si>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</si>
  <si>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</si>
  <si>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</si>
  <si>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</si>
  <si>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</si>
  <si>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</si>
  <si>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</si>
  <si>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</si>
  <si>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</si>
  <si>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</si>
  <si>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</si>
  <si>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</si>
  <si>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</si>
  <si>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</si>
  <si>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</si>
  <si>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</si>
  <si>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</si>
  <si>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</si>
  <si>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</si>
  <si>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</si>
  <si>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</si>
  <si>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</si>
  <si>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</si>
  <si>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</si>
  <si>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</si>
  <si>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</si>
  <si>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</si>
  <si>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</si>
  <si>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</si>
  <si>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</si>
  <si>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</si>
  <si>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</si>
  <si>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</si>
  <si>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</si>
  <si>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</si>
  <si>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</si>
  <si>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</si>
  <si>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</si>
  <si>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</si>
  <si>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</si>
  <si>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</si>
  <si>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</si>
  <si>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</si>
  <si>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</si>
  <si>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</si>
  <si>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</si>
  <si>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</si>
  <si>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</si>
  <si>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</si>
  <si>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</si>
  <si>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</si>
  <si>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</si>
  <si>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</si>
  <si>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</si>
  <si>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</si>
  <si>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</si>
  <si>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</si>
  <si>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</si>
  <si>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</si>
  <si>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</si>
  <si>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</si>
  <si>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</si>
  <si>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</si>
  <si>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</si>
  <si>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</si>
  <si>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</si>
  <si>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</si>
  <si>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</si>
  <si>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</si>
  <si>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</si>
  <si>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</si>
  <si>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</si>
  <si>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</si>
  <si>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</si>
  <si>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</si>
  <si>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</si>
  <si>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</si>
  <si>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</si>
  <si>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</si>
  <si>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</si>
  <si>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</si>
  <si>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</si>
  <si>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</si>
  <si>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</si>
  <si>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</si>
  <si>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</si>
  <si>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</si>
  <si>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</si>
  <si>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</si>
  <si>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</si>
  <si>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</si>
  <si>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</si>
  <si>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</si>
  <si>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</si>
  <si>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</si>
  <si>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</si>
  <si>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</si>
  <si>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</si>
  <si>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</si>
  <si>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</si>
  <si>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</si>
  <si>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</si>
  <si>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</si>
  <si>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</si>
  <si>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</si>
  <si>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</si>
  <si>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</si>
  <si>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</si>
  <si>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</si>
  <si>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</si>
  <si>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</si>
  <si>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</si>
  <si>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</si>
  <si>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</si>
  <si>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</si>
  <si>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</si>
  <si>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</si>
  <si>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</si>
  <si>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</si>
  <si>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</si>
  <si>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</si>
  <si>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</si>
  <si>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</si>
  <si>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</si>
  <si>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</si>
  <si>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</si>
  <si>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</si>
  <si>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</si>
  <si>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</si>
  <si>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</si>
  <si>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</si>
  <si>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</si>
  <si>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</si>
  <si>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</si>
  <si>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</si>
  <si>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</si>
  <si>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</si>
  <si>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</si>
  <si>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</si>
  <si>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</si>
  <si>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</si>
  <si>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</si>
  <si>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</si>
  <si>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</si>
  <si>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</si>
  <si>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</si>
  <si>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</si>
  <si>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</si>
  <si>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</si>
  <si>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</si>
  <si>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</si>
  <si>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</si>
  <si>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</si>
  <si>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</si>
  <si>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</si>
  <si>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</si>
  <si>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</si>
  <si>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</si>
  <si>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</si>
  <si>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</si>
  <si>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</si>
  <si>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</si>
  <si>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</si>
  <si>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</si>
  <si>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</si>
  <si>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</si>
  <si>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</si>
  <si>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</si>
  <si>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</si>
  <si>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</si>
  <si>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</si>
  <si>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</si>
  <si>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</si>
  <si>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</si>
  <si>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</si>
  <si>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</si>
  <si>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</si>
  <si>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</si>
  <si>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</si>
  <si>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</si>
  <si>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</si>
  <si>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</si>
  <si>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</si>
  <si>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</si>
  <si>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</si>
  <si>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</si>
  <si>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</si>
  <si>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</si>
  <si>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</si>
  <si>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</si>
  <si>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</si>
  <si>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</si>
  <si>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</si>
  <si>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</si>
  <si>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</si>
  <si>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</si>
  <si>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</si>
  <si>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</si>
  <si>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</si>
  <si>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</si>
  <si>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</si>
  <si>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</si>
  <si>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</si>
  <si>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</si>
  <si>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</si>
  <si>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</si>
  <si>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</si>
  <si>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</si>
  <si>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</si>
  <si>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</si>
  <si>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</si>
  <si>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</si>
  <si>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</si>
  <si>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</si>
  <si>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</si>
  <si>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</si>
  <si>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</si>
  <si>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</si>
  <si>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</si>
  <si>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</si>
  <si>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</si>
  <si>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</si>
  <si>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</si>
  <si>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</si>
  <si>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</si>
  <si>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</si>
  <si>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</si>
  <si>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</si>
  <si>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</si>
  <si>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</si>
  <si>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</si>
  <si>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</si>
  <si>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</si>
  <si>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</si>
  <si>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</si>
  <si>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</si>
  <si>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</si>
  <si>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</si>
  <si>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</si>
  <si>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</si>
  <si>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</si>
  <si>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</si>
  <si>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</si>
  <si>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</si>
  <si>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</si>
  <si>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</si>
  <si>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</si>
  <si>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</si>
  <si>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</si>
  <si>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</si>
  <si>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</si>
  <si>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</si>
  <si>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</si>
  <si>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</si>
  <si>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</si>
  <si>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</si>
  <si>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</si>
  <si>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</si>
  <si>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</si>
  <si>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</si>
  <si>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</si>
  <si>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</si>
  <si>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</si>
  <si>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</si>
  <si>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</si>
  <si>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</si>
  <si>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</si>
  <si>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</si>
  <si>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</si>
  <si>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</si>
  <si>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</si>
  <si>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</si>
  <si>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</si>
  <si>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</si>
  <si>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</si>
  <si>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</si>
  <si>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</si>
  <si>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</si>
  <si>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</si>
  <si>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</si>
  <si>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</si>
  <si>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</si>
  <si>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</si>
  <si>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</si>
  <si>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</si>
  <si>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</si>
  <si>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</si>
  <si>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</si>
  <si>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</si>
  <si>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</si>
  <si>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</si>
  <si>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</si>
  <si>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</si>
  <si>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</si>
  <si>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</si>
  <si>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</si>
  <si>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</si>
  <si>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</si>
  <si>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</si>
  <si>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</si>
  <si>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</si>
  <si>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</si>
  <si>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</si>
  <si>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</si>
  <si>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</si>
  <si>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</si>
  <si>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</si>
  <si>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</si>
  <si>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</si>
  <si>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</si>
  <si>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</si>
  <si>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</si>
  <si>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</si>
  <si>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</si>
  <si>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</si>
  <si>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</si>
  <si>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</si>
  <si>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</si>
  <si>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</si>
  <si>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</si>
  <si>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</si>
  <si>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</si>
  <si>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</si>
  <si>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</si>
  <si>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</si>
  <si>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</si>
  <si>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</si>
  <si>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</si>
  <si>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</si>
  <si>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</si>
  <si>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</si>
  <si>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</si>
  <si>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</si>
  <si>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</si>
  <si>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</si>
  <si>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</si>
  <si>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</si>
  <si>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</si>
  <si>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</si>
  <si>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</si>
  <si>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</si>
  <si>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</si>
  <si>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</si>
  <si>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</si>
  <si>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</si>
  <si>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</si>
  <si>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</si>
  <si>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</si>
  <si>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</si>
  <si>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</si>
  <si>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</si>
  <si>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</si>
  <si>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</si>
  <si>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</si>
  <si>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</si>
  <si>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</si>
  <si>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</si>
  <si>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</si>
  <si>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</si>
  <si>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</si>
  <si>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</si>
  <si>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</si>
  <si>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</si>
  <si>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</si>
  <si>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</si>
  <si>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</si>
  <si>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</si>
  <si>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</si>
  <si>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</si>
  <si>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</si>
  <si>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</si>
  <si>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</si>
  <si>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</si>
  <si>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</si>
  <si>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</si>
  <si>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</si>
  <si>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</si>
  <si>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</si>
  <si>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</si>
  <si>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</si>
  <si>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</si>
  <si>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</si>
  <si>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</si>
  <si>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</si>
  <si>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</si>
  <si>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</si>
  <si>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</si>
  <si>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</si>
  <si>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</si>
  <si>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</si>
  <si>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</si>
  <si>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</si>
  <si>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</si>
  <si>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</si>
  <si>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</si>
  <si>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</si>
  <si>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</si>
  <si>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</si>
  <si>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</si>
  <si>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</si>
  <si>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</si>
  <si>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</si>
  <si>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</si>
  <si>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</si>
  <si>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</si>
  <si>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</si>
  <si>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</si>
  <si>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</si>
  <si>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</si>
  <si>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</si>
  <si>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</si>
  <si>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</si>
  <si>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</si>
  <si>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</si>
  <si>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</si>
  <si>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</si>
  <si>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</si>
  <si>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</si>
  <si>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</si>
  <si>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</si>
  <si>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</si>
  <si>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</si>
  <si>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</si>
  <si>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</si>
  <si>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</si>
  <si>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</si>
  <si>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</si>
  <si>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</si>
  <si>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</si>
  <si>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</si>
  <si>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</si>
  <si>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</si>
  <si>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</si>
  <si>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</si>
  <si>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</si>
  <si>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</si>
  <si>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</si>
  <si>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</si>
  <si>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</si>
  <si>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</si>
  <si>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</si>
  <si>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</si>
  <si>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</si>
  <si>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</si>
  <si>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</si>
  <si>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</si>
  <si>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</si>
  <si>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</si>
  <si>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</si>
  <si>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</si>
  <si>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</si>
  <si>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</si>
  <si>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</si>
  <si>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</si>
  <si>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</si>
  <si>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</si>
  <si>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</si>
  <si>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</si>
  <si>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</si>
  <si>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</si>
  <si>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</si>
  <si>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</si>
  <si>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</si>
  <si>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</si>
  <si>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</si>
  <si>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</si>
  <si>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</si>
  <si>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</si>
  <si>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</si>
  <si>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</si>
  <si>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</si>
  <si>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</si>
  <si>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</si>
  <si>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</si>
  <si>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</si>
  <si>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</si>
  <si>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</si>
  <si>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</si>
  <si>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</si>
  <si>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</si>
  <si>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</si>
  <si>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</si>
  <si>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</si>
  <si>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</si>
  <si>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</si>
  <si>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</si>
  <si>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</si>
  <si>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</si>
  <si>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</si>
  <si>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</si>
  <si>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</si>
  <si>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</si>
  <si>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</si>
  <si>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</si>
  <si>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</si>
  <si>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</si>
  <si>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</si>
  <si>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</si>
  <si>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</si>
  <si>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</si>
  <si>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</si>
  <si>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</si>
  <si>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</si>
  <si>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</si>
  <si>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</si>
  <si>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</si>
  <si>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</si>
  <si>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</si>
  <si>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</si>
  <si>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</si>
  <si>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</si>
  <si>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</si>
  <si>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</si>
  <si>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</si>
  <si>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</si>
  <si>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</si>
  <si>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</si>
  <si>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</si>
  <si>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</si>
  <si>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</si>
  <si>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</si>
  <si>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</si>
  <si>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</si>
  <si>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</si>
  <si>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</si>
  <si>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</si>
  <si>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</si>
  <si>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</si>
  <si>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</si>
  <si>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</si>
  <si>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</si>
  <si>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</si>
  <si>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</si>
  <si>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</si>
  <si>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</si>
  <si>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</si>
  <si>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</si>
  <si>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</si>
  <si>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</si>
  <si>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</si>
  <si>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</si>
  <si>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</si>
  <si>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</si>
  <si>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</si>
  <si>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</si>
  <si>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</si>
  <si>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</si>
  <si>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</si>
  <si>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</si>
  <si>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</si>
  <si>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</si>
  <si>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</si>
  <si>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</si>
  <si>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</si>
  <si>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</si>
  <si>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</si>
  <si>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</si>
  <si>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</si>
  <si>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</si>
  <si>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</si>
  <si>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</si>
  <si>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</si>
  <si>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</si>
  <si>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</si>
  <si>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</si>
  <si>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</si>
  <si>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</si>
  <si>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</si>
  <si>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</si>
  <si>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</si>
  <si>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</si>
  <si>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</si>
  <si>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</si>
  <si>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</si>
  <si>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</si>
  <si>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</si>
  <si>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</si>
  <si>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</si>
  <si>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</si>
  <si>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</si>
  <si>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</si>
  <si>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</si>
  <si>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</si>
  <si>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</si>
  <si>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</si>
  <si>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</si>
  <si>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</si>
  <si>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</si>
  <si>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</si>
  <si>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</si>
  <si>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</si>
  <si>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</si>
  <si>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</si>
  <si>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</si>
  <si>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</si>
  <si>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</si>
  <si>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</si>
  <si>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</si>
  <si>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</si>
  <si>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</si>
  <si>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</si>
  <si>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</si>
  <si>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</si>
  <si>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</si>
  <si>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</si>
  <si>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</si>
  <si>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</si>
  <si>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</si>
  <si>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</si>
  <si>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</si>
  <si>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</si>
  <si>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</si>
  <si>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</si>
  <si>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</si>
  <si>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</si>
  <si>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</si>
  <si>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</si>
  <si>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</si>
  <si>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</si>
  <si>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</si>
  <si>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</si>
  <si>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</si>
  <si>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</si>
  <si>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</si>
  <si>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</si>
  <si>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</si>
  <si>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</si>
  <si>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</si>
  <si>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</si>
  <si>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</si>
  <si>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</si>
  <si>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</si>
  <si>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</si>
  <si>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</si>
  <si>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</si>
  <si>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</si>
  <si>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</si>
  <si>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</si>
  <si>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</si>
  <si>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</si>
  <si>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</si>
  <si>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</si>
  <si>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</si>
  <si>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</si>
  <si>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</si>
  <si>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</si>
  <si>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</si>
  <si>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</si>
  <si>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</si>
  <si>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</si>
  <si>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</si>
  <si>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</si>
  <si>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</si>
  <si>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</si>
  <si>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</si>
  <si>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</si>
  <si>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</si>
  <si>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</si>
  <si>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</si>
  <si>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</si>
  <si>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</si>
  <si>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</si>
  <si>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</si>
  <si>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</si>
  <si>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</si>
  <si>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</si>
  <si>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</si>
  <si>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</si>
  <si>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</si>
  <si>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</si>
  <si>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</si>
  <si>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</si>
  <si>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</si>
  <si>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</si>
  <si>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</si>
  <si>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</si>
  <si>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</si>
  <si>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</si>
  <si>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</si>
  <si>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</si>
  <si>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</si>
  <si>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</si>
  <si>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</si>
  <si>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</si>
  <si>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</si>
  <si>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</si>
  <si>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</si>
  <si>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</si>
  <si>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</si>
  <si>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</si>
  <si>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</si>
  <si>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</si>
  <si>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</si>
  <si>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</si>
  <si>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</si>
  <si>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</si>
  <si>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</si>
  <si>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</si>
  <si>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</si>
  <si>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</si>
  <si>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</si>
  <si>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</si>
  <si>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</si>
  <si>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</si>
  <si>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</si>
  <si>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</si>
  <si>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</si>
  <si>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</si>
  <si>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</si>
  <si>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</si>
  <si>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</si>
  <si>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</si>
  <si>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</si>
  <si>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</si>
  <si>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</si>
  <si>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</si>
  <si>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</si>
  <si>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</si>
  <si>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</si>
  <si>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</si>
  <si>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</si>
  <si>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</si>
  <si>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</si>
  <si>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</si>
  <si>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</si>
  <si>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</si>
  <si>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</si>
  <si>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</si>
  <si>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</si>
  <si>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</si>
  <si>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</si>
  <si>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</si>
  <si>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</si>
  <si>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</si>
  <si>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</si>
  <si>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</si>
  <si>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</si>
  <si>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</si>
  <si>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</si>
  <si>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</si>
  <si>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</si>
  <si>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</si>
  <si>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</si>
  <si>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</si>
  <si>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</si>
  <si>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</si>
  <si>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</si>
  <si>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</si>
  <si>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</si>
  <si>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</si>
  <si>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</si>
  <si>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</si>
  <si>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</si>
  <si>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</si>
  <si>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</si>
  <si>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</si>
  <si>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</si>
  <si>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</si>
  <si>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</si>
  <si>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</si>
  <si>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</si>
  <si>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</si>
  <si>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</si>
  <si>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</si>
  <si>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</si>
  <si>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</si>
  <si>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</si>
  <si>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</si>
  <si>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</si>
  <si>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</si>
  <si>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</si>
  <si>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</si>
  <si>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</si>
  <si>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</si>
  <si>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</si>
  <si>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</si>
  <si>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</si>
  <si>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</si>
  <si>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</si>
  <si>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</si>
  <si>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</si>
  <si>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</si>
  <si>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</si>
  <si>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</si>
  <si>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</si>
  <si>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</si>
  <si>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</si>
  <si>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</si>
  <si>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</si>
  <si>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</si>
  <si>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</si>
  <si>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</si>
  <si>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</si>
  <si>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</si>
  <si>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</si>
  <si>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</si>
  <si>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</si>
  <si>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</si>
  <si>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</si>
  <si>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</si>
  <si>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</si>
  <si>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</si>
  <si>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</si>
  <si>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</si>
  <si>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</si>
  <si>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</si>
  <si>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</si>
  <si>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</si>
  <si>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</si>
  <si>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</si>
  <si>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</si>
  <si>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</si>
  <si>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</si>
  <si>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</si>
  <si>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</si>
  <si>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</si>
  <si>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</si>
  <si>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</si>
  <si>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</si>
  <si>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</si>
  <si>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</si>
  <si>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</si>
  <si>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</si>
  <si>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</si>
  <si>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</si>
  <si>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</si>
  <si>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</si>
  <si>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</si>
  <si>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</si>
  <si>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</si>
  <si>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</si>
  <si>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</si>
  <si>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</si>
  <si>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</si>
  <si>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</si>
  <si>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</si>
  <si>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</si>
  <si>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</si>
  <si>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</si>
  <si>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</si>
  <si>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</si>
  <si>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</si>
  <si>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</si>
  <si>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</si>
  <si>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</si>
  <si>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</si>
  <si>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</si>
  <si>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</si>
  <si>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</si>
  <si>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</si>
  <si>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</si>
  <si>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</si>
  <si>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</si>
  <si>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</si>
  <si>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</si>
  <si>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</si>
  <si>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</si>
  <si>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</si>
  <si>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</si>
  <si>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</si>
  <si>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</si>
  <si>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</si>
  <si>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</si>
  <si>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</si>
  <si>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</si>
  <si>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</si>
  <si>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</si>
  <si>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</si>
  <si>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</si>
  <si>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</si>
  <si>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</si>
  <si>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</si>
  <si>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</si>
  <si>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</si>
  <si>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</si>
  <si>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</si>
  <si>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</si>
  <si>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</si>
  <si>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</si>
  <si>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</si>
  <si>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</si>
  <si>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</si>
  <si>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</si>
  <si>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</si>
  <si>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</si>
  <si>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</si>
  <si>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</si>
  <si>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</si>
  <si>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</si>
  <si>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</si>
  <si>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</si>
  <si>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</si>
  <si>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</si>
  <si>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</si>
  <si>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</si>
  <si>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</si>
  <si>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</si>
  <si>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</si>
  <si>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</si>
  <si>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</si>
  <si>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</si>
  <si>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</si>
  <si>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</si>
  <si>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</si>
  <si>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</si>
  <si>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</si>
  <si>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</si>
  <si>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</si>
  <si>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</si>
  <si>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</si>
  <si>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</si>
  <si>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</si>
  <si>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</si>
  <si>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</si>
  <si>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</si>
  <si>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</si>
  <si>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</si>
  <si>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</si>
  <si>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</si>
  <si>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</si>
  <si>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</si>
  <si>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</si>
  <si>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</si>
  <si>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</si>
  <si>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</si>
  <si>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</si>
  <si>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</si>
  <si>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</si>
  <si>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</si>
  <si>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</si>
  <si>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</si>
  <si>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</si>
  <si>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</si>
  <si>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</si>
  <si>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</si>
  <si>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</si>
  <si>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</si>
  <si>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</si>
  <si>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</si>
  <si>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</si>
  <si>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</si>
  <si>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</si>
  <si>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</si>
  <si>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</si>
  <si>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</si>
  <si>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</si>
  <si>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</si>
  <si>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</si>
  <si>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</si>
  <si>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</si>
  <si>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</si>
  <si>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</si>
  <si>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</si>
  <si>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</si>
  <si>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</si>
  <si>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</si>
  <si>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</si>
  <si>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</si>
  <si>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</si>
  <si>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</si>
  <si>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</si>
  <si>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</si>
  <si>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</si>
  <si>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</si>
  <si>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</si>
  <si>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</si>
  <si>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</si>
  <si>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</si>
  <si>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</si>
  <si>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</si>
  <si>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</si>
  <si>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</si>
  <si>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</si>
  <si>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</si>
  <si>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</si>
  <si>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</si>
  <si>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</si>
  <si>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</si>
  <si>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</si>
  <si>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</si>
  <si>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</si>
  <si>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</si>
  <si>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</si>
  <si>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</si>
  <si>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</si>
  <si>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</si>
  <si>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</si>
  <si>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</si>
  <si>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</si>
  <si>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</si>
  <si>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</si>
  <si>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</si>
  <si>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</si>
  <si>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</si>
  <si>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</si>
  <si>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</si>
  <si>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</si>
  <si>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</si>
  <si>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</si>
  <si>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</si>
  <si>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</si>
  <si>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</si>
  <si>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</si>
  <si>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</si>
  <si>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</si>
  <si>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</si>
  <si>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</si>
  <si>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</si>
  <si>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</si>
  <si>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</si>
  <si>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</si>
  <si>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</si>
  <si>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</si>
  <si>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</si>
  <si>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</si>
  <si>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</si>
  <si>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</si>
  <si>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</si>
  <si>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</si>
  <si>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</si>
  <si>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</si>
  <si>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</si>
  <si>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</si>
  <si>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</si>
  <si>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</si>
  <si>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</si>
  <si>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</si>
  <si>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</si>
  <si>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</si>
  <si>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</si>
  <si>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</si>
  <si>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</si>
  <si>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</si>
  <si>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</si>
  <si>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</si>
  <si>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</si>
  <si>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</si>
  <si>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</si>
  <si>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</si>
  <si>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</si>
  <si>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</si>
  <si>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</si>
  <si>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</si>
  <si>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</si>
  <si>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</si>
  <si>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</si>
  <si>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</si>
  <si>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</si>
  <si>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</si>
  <si>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</si>
  <si>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</si>
  <si>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</si>
  <si>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</si>
  <si>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</si>
  <si>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</si>
  <si>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</si>
  <si>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</si>
  <si>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</si>
  <si>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</si>
  <si>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</si>
  <si>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</si>
  <si>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</si>
  <si>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</si>
  <si>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</si>
  <si>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</si>
  <si>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</si>
  <si>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</si>
  <si>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</si>
  <si>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</si>
  <si>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</si>
  <si>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</si>
  <si>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</si>
  <si>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</si>
  <si>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</si>
  <si>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</si>
  <si>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</si>
  <si>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</si>
  <si>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</si>
  <si>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</si>
  <si>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</si>
  <si>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</si>
  <si>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</si>
  <si>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</si>
  <si>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</si>
  <si>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</si>
  <si>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</si>
  <si>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</si>
  <si>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</si>
  <si>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</si>
  <si>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</si>
  <si>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</si>
  <si>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</si>
  <si>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</si>
  <si>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</si>
  <si>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</si>
  <si>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</si>
  <si>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</si>
  <si>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</si>
  <si>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</si>
  <si>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</si>
  <si>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</si>
  <si>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</si>
  <si>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</si>
  <si>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</si>
  <si>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</si>
  <si>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</si>
  <si>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</si>
  <si>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</si>
  <si>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</si>
  <si>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</si>
  <si>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</si>
  <si>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</si>
  <si>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</si>
  <si>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</si>
  <si>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</si>
  <si>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</si>
  <si>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</si>
  <si>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</si>
  <si>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</si>
  <si>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</si>
  <si>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</si>
  <si>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</si>
  <si>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</si>
  <si>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</si>
  <si>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</si>
  <si>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</si>
  <si>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</si>
  <si>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</si>
  <si>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</si>
  <si>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</si>
  <si>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</si>
  <si>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</si>
  <si>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</si>
  <si>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</si>
  <si>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</si>
  <si>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</si>
  <si>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</si>
  <si>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</si>
  <si>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</si>
  <si>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</si>
  <si>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</si>
  <si>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</si>
  <si>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</si>
  <si>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</si>
  <si>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</si>
  <si>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</si>
  <si>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</si>
  <si>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</si>
  <si>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</si>
  <si>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</si>
  <si>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</si>
  <si>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</si>
  <si>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</si>
  <si>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</si>
  <si>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</si>
  <si>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</si>
  <si>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</si>
  <si>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</si>
  <si>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</si>
  <si>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</si>
  <si>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</si>
  <si>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</si>
  <si>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</si>
  <si>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</si>
  <si>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</si>
  <si>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</si>
  <si>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</si>
  <si>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</si>
  <si>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</si>
  <si>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</si>
  <si>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</si>
  <si>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</si>
  <si>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</si>
  <si>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</si>
  <si>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</si>
  <si>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</si>
  <si>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</si>
  <si>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</si>
  <si>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</si>
  <si>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</si>
  <si>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</si>
  <si>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</si>
  <si>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</si>
  <si>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</si>
  <si>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</si>
  <si>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</si>
  <si>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</si>
  <si>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</si>
  <si>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</si>
  <si>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</si>
  <si>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</si>
  <si>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</si>
  <si>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</si>
  <si>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</si>
  <si>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</si>
  <si>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</si>
  <si>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</si>
  <si>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</si>
  <si>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</si>
  <si>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</si>
  <si>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</si>
  <si>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</si>
  <si>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</si>
  <si>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</si>
  <si>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</si>
  <si>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</si>
  <si>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</si>
  <si>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</si>
  <si>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</si>
  <si>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</si>
  <si>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</si>
  <si>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</si>
  <si>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</si>
  <si>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</si>
  <si>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</si>
  <si>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</si>
  <si>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</si>
  <si>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</si>
  <si>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</si>
  <si>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</si>
  <si>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</si>
  <si>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</si>
  <si>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</si>
  <si>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</si>
  <si>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</si>
  <si>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</si>
  <si>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</si>
  <si>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</si>
  <si>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</si>
  <si>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</si>
  <si>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</si>
  <si>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</si>
  <si>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</si>
  <si>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</si>
  <si>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</si>
  <si>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</si>
  <si>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</si>
  <si>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</si>
  <si>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</si>
  <si>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</si>
  <si>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</si>
  <si>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</si>
  <si>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</si>
  <si>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</si>
  <si>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</si>
  <si>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</si>
  <si>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</si>
  <si>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</si>
  <si>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</si>
  <si>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</si>
  <si>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</si>
  <si>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</si>
  <si>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</si>
  <si>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</si>
  <si>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</si>
  <si>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</si>
  <si>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</si>
  <si>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</si>
  <si>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</si>
  <si>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</si>
  <si>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</si>
  <si>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</si>
  <si>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</si>
  <si>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</si>
  <si>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</si>
  <si>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</si>
  <si>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</si>
  <si>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</si>
  <si>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</si>
  <si>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</si>
  <si>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</si>
  <si>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</si>
  <si>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</si>
  <si>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</si>
  <si>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</si>
  <si>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</si>
  <si>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</si>
  <si>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</si>
  <si>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</si>
  <si>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</si>
  <si>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</si>
  <si>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</si>
  <si>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</si>
  <si>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</si>
  <si>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</si>
  <si>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</si>
  <si>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</si>
  <si>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</si>
  <si>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</si>
  <si>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</si>
  <si>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</si>
  <si>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</si>
  <si>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</si>
  <si>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</si>
  <si>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</si>
  <si>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</si>
  <si>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</si>
  <si>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</si>
  <si>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</si>
  <si>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</si>
  <si>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</si>
  <si>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</si>
  <si>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</si>
  <si>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</si>
  <si>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</si>
  <si>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</si>
  <si>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</si>
  <si>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</si>
  <si>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</si>
  <si>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</si>
  <si>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</si>
  <si>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</si>
  <si>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</si>
  <si>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</si>
  <si>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</si>
  <si>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</si>
  <si>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</si>
  <si>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</si>
  <si>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</si>
  <si>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</si>
  <si>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</si>
  <si>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</si>
  <si>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</si>
  <si>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</si>
  <si>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</si>
  <si>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</si>
  <si>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</si>
  <si>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</si>
  <si>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</si>
  <si>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</si>
  <si>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</si>
  <si>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</si>
  <si>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</si>
  <si>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</si>
  <si>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</si>
  <si>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</si>
  <si>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</si>
  <si>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</si>
  <si>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</si>
  <si>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</si>
  <si>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</si>
  <si>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</si>
  <si>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</si>
  <si>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</si>
  <si>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</si>
  <si>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</si>
  <si>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</si>
  <si>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</si>
  <si>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</si>
  <si>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</si>
  <si>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</si>
  <si>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</si>
  <si>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</si>
  <si>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</si>
  <si>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</si>
  <si>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</si>
  <si>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</si>
  <si>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</si>
  <si>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</si>
  <si>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</si>
  <si>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</si>
  <si>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</si>
  <si>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</si>
  <si>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</si>
  <si>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</si>
  <si>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</si>
  <si>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</si>
  <si>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</si>
  <si>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</si>
  <si>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</si>
  <si>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</si>
  <si>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</si>
  <si>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</si>
  <si>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</si>
  <si>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</si>
  <si>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</si>
  <si>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</si>
  <si>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</si>
  <si>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</si>
  <si>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</si>
  <si>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</si>
  <si>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</si>
  <si>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</si>
  <si>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</si>
  <si>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</si>
  <si>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</si>
  <si>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</si>
  <si>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</si>
  <si>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</si>
  <si>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</si>
  <si>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</si>
  <si>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</si>
  <si>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</si>
  <si>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</si>
  <si>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</si>
  <si>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</si>
  <si>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</si>
  <si>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</si>
  <si>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</si>
  <si>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</si>
  <si>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</si>
  <si>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</si>
  <si>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</si>
  <si>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</si>
  <si>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</si>
  <si>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</si>
  <si>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</si>
  <si>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</si>
  <si>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</si>
  <si>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</si>
  <si>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</si>
  <si>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</si>
  <si>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</si>
  <si>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</si>
  <si>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</si>
  <si>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</si>
  <si>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</si>
  <si>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</si>
  <si>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</si>
  <si>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</si>
  <si>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</si>
  <si>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</si>
  <si>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</si>
  <si>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</si>
  <si>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</si>
  <si>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</si>
  <si>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</si>
  <si>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</si>
  <si>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</si>
  <si>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</si>
  <si>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</si>
  <si>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</si>
  <si>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</si>
  <si>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</si>
  <si>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</si>
  <si>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</si>
  <si>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</si>
  <si>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</si>
  <si>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</si>
  <si>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</si>
  <si>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</si>
  <si>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</si>
  <si>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</si>
  <si>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</si>
  <si>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</si>
  <si>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</si>
  <si>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</si>
  <si>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</si>
  <si>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</si>
  <si>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</si>
  <si>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</si>
  <si>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</si>
  <si>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</si>
  <si>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</si>
  <si>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</si>
  <si>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</si>
  <si>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</si>
  <si>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</si>
  <si>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</si>
  <si>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</si>
  <si>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</si>
  <si>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</si>
  <si>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</si>
  <si>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</si>
  <si>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</si>
  <si>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</si>
  <si>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</si>
  <si>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</si>
  <si>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</si>
  <si>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</si>
  <si>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</si>
  <si>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</si>
  <si>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</si>
  <si>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</si>
  <si>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</si>
  <si>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</si>
  <si>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</si>
  <si>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</si>
  <si>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</si>
  <si>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</si>
  <si>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</si>
  <si>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</si>
  <si>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</si>
  <si>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</si>
  <si>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</si>
  <si>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</si>
  <si>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</si>
  <si>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</si>
  <si>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</si>
  <si>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</si>
  <si>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</si>
  <si>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</si>
  <si>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</si>
  <si>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</si>
  <si>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</si>
  <si>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</si>
  <si>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</si>
  <si>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</si>
  <si>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</si>
  <si>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</si>
  <si>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</si>
  <si>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</si>
  <si>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</si>
  <si>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</si>
  <si>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</si>
  <si>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</si>
  <si>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</si>
  <si>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</si>
  <si>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</si>
  <si>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</si>
  <si>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</si>
  <si>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</si>
  <si>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</si>
  <si>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</si>
  <si>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</si>
  <si>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</si>
  <si>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</si>
  <si>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</si>
  <si>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</si>
  <si>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</si>
  <si>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</si>
  <si>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</si>
  <si>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</si>
  <si>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</si>
  <si>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</si>
  <si>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</si>
  <si>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</si>
  <si>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</si>
  <si>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</si>
  <si>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</si>
  <si>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</si>
  <si>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</si>
  <si>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</si>
  <si>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</si>
  <si>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</si>
  <si>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</si>
  <si>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</si>
  <si>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</si>
  <si>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</si>
  <si>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</si>
  <si>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</si>
  <si>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</si>
  <si>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</si>
  <si>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</si>
  <si>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</si>
  <si>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</si>
  <si>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</si>
  <si>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</si>
  <si>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</si>
  <si>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</si>
  <si>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</si>
  <si>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</si>
  <si>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</si>
  <si>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</si>
  <si>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</si>
  <si>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</si>
  <si>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</si>
  <si>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</si>
  <si>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</si>
  <si>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</si>
  <si>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</si>
  <si>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</si>
  <si>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</si>
  <si>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</si>
  <si>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</si>
  <si>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</si>
  <si>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</si>
  <si>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</si>
  <si>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</si>
  <si>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</si>
  <si>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</si>
  <si>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</si>
  <si>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</si>
  <si>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</si>
  <si>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</si>
  <si>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</si>
  <si>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</si>
  <si>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</si>
  <si>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</si>
  <si>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</si>
  <si>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</si>
  <si>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</si>
  <si>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</si>
  <si>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</si>
  <si>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</si>
  <si>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</si>
  <si>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</si>
  <si>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</si>
  <si>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</si>
  <si>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</si>
  <si>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</si>
  <si>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</si>
  <si>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</si>
  <si>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</si>
  <si>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</si>
  <si>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</si>
  <si>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</si>
  <si>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</si>
  <si>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</si>
  <si>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</si>
  <si>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</si>
  <si>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</si>
  <si>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</si>
  <si>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</si>
  <si>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</si>
  <si>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</si>
  <si>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</si>
  <si>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</si>
  <si>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</si>
  <si>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</si>
  <si>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</si>
  <si>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</si>
  <si>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</si>
  <si>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</si>
  <si>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</si>
  <si>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</si>
  <si>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</si>
  <si>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</si>
  <si>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</si>
  <si>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</si>
  <si>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</si>
  <si>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</si>
  <si>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</si>
  <si>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</si>
  <si>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</si>
  <si>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</si>
  <si>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</si>
  <si>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</si>
  <si>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</si>
  <si>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</si>
  <si>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</si>
  <si>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</si>
  <si>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</si>
  <si>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</si>
  <si>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</si>
  <si>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</si>
  <si>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</si>
  <si>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</si>
  <si>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</si>
  <si>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</si>
  <si>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</si>
  <si>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</si>
  <si>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</si>
  <si>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</si>
  <si>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</si>
  <si>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</si>
  <si>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</si>
  <si>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</si>
  <si>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</si>
  <si>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</si>
  <si>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</si>
  <si>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</si>
  <si>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</si>
  <si>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</si>
  <si>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</si>
  <si>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</si>
  <si>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</si>
  <si>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</si>
  <si>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</si>
  <si>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</si>
  <si>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</si>
  <si>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</si>
  <si>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</si>
  <si>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</si>
  <si>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</si>
  <si>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</si>
  <si>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</si>
  <si>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</si>
  <si>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</si>
  <si>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</si>
  <si>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</si>
  <si>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</si>
  <si>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</si>
  <si>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</si>
  <si>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</si>
  <si>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</si>
  <si>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</si>
  <si>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</si>
  <si>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</si>
  <si>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</si>
  <si>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</si>
  <si>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</si>
  <si>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</si>
  <si>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</si>
  <si>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</si>
  <si>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</si>
  <si>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</si>
  <si>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</si>
  <si>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</si>
  <si>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</si>
  <si>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</si>
  <si>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</si>
  <si>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</si>
  <si>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</si>
  <si>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</si>
  <si>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</si>
  <si>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</si>
  <si>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</si>
  <si>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</si>
  <si>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</si>
  <si>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</si>
  <si>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</si>
  <si>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</si>
  <si>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</si>
  <si>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</si>
  <si>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</si>
  <si>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</si>
  <si>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</si>
  <si>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</si>
  <si>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</si>
  <si>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</si>
  <si>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</si>
  <si>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</si>
  <si>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</si>
  <si>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</si>
  <si>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</si>
  <si>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</si>
  <si>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</si>
  <si>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</si>
  <si>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</si>
  <si>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</si>
  <si>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</si>
  <si>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</si>
  <si>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</si>
  <si>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</si>
  <si>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</si>
  <si>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</si>
  <si>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</si>
  <si>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</si>
  <si>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</si>
  <si>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</si>
  <si>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</si>
  <si>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</si>
  <si>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</si>
  <si>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</si>
  <si>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</si>
  <si>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</si>
  <si>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</si>
  <si>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</si>
  <si>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</si>
  <si>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</si>
  <si>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</si>
  <si>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</si>
  <si>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</si>
  <si>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</si>
  <si>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</si>
  <si>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</si>
  <si>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</si>
  <si>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</si>
  <si>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</si>
  <si>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</si>
  <si>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</si>
  <si>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</si>
  <si>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</si>
  <si>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</si>
  <si>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</si>
  <si>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</si>
  <si>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</si>
  <si>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</si>
  <si>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</si>
  <si>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</si>
  <si>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</si>
  <si>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</si>
  <si>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</si>
  <si>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</si>
  <si>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</si>
  <si>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</si>
  <si>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</si>
  <si>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</si>
  <si>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</si>
  <si>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</si>
  <si>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</si>
  <si>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</si>
  <si>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</si>
  <si>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</si>
  <si>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</si>
  <si>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</si>
  <si>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</si>
  <si>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</si>
  <si>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</si>
  <si>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</si>
  <si>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</si>
  <si>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</si>
  <si>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</si>
  <si>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</si>
  <si>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</si>
  <si>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</si>
  <si>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</si>
  <si>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</si>
  <si>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</si>
  <si>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</si>
  <si>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</si>
  <si>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</si>
  <si>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</si>
  <si>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</si>
  <si>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</si>
  <si>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</si>
  <si>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</si>
  <si>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</si>
  <si>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</si>
  <si>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</si>
  <si>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</si>
  <si>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</si>
  <si>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</si>
  <si>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</si>
  <si>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</si>
  <si>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</si>
  <si>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</si>
  <si>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</si>
  <si>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</si>
  <si>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</si>
  <si>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</si>
  <si>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</si>
  <si>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</si>
  <si>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</si>
  <si>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</si>
  <si>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</si>
  <si>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</si>
  <si>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</si>
  <si>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</si>
  <si>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</si>
  <si>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</si>
  <si>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</si>
  <si>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</si>
  <si>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</si>
  <si>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</si>
  <si>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</si>
  <si>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</si>
  <si>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</si>
  <si>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</si>
  <si>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</si>
  <si>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</si>
  <si>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</si>
  <si>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</si>
  <si>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</si>
  <si>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</si>
  <si>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</si>
  <si>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</si>
  <si>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</si>
  <si>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</si>
  <si>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</si>
  <si>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</si>
  <si>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</si>
  <si>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</si>
  <si>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</si>
  <si>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</si>
  <si>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</si>
  <si>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</si>
  <si>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</si>
  <si>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</si>
  <si>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</si>
  <si>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</si>
  <si>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</si>
  <si>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</si>
  <si>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</si>
  <si>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</si>
  <si>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</si>
  <si>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</si>
  <si>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</si>
  <si>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</si>
  <si>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</si>
  <si>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</si>
  <si>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</si>
  <si>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</si>
  <si>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</si>
  <si>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</si>
  <si>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</si>
  <si>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</si>
  <si>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</si>
  <si>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</si>
  <si>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</si>
  <si>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</si>
  <si>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</si>
  <si>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</si>
  <si>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</si>
  <si>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</si>
  <si>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</si>
  <si>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</si>
  <si>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</si>
  <si>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</si>
  <si>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</si>
  <si>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</si>
  <si>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</si>
  <si>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</si>
  <si>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</si>
  <si>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</si>
  <si>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</si>
  <si>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</si>
  <si>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</si>
  <si>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</si>
  <si>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</si>
  <si>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</si>
  <si>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</si>
  <si>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</si>
  <si>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</si>
  <si>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</si>
  <si>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</si>
  <si>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</si>
  <si>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</si>
  <si>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</si>
  <si>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</si>
  <si>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</si>
  <si>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</si>
  <si>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</si>
  <si>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</si>
  <si>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</si>
  <si>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</si>
  <si>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</si>
  <si>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</si>
  <si>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</si>
  <si>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</si>
  <si>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</si>
  <si>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</si>
  <si>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</si>
  <si>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</si>
  <si>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</si>
  <si>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</si>
  <si>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</si>
  <si>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</si>
  <si>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</si>
  <si>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</si>
  <si>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</si>
  <si>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</si>
  <si>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</si>
  <si>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</si>
  <si>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</si>
  <si>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</si>
  <si>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</si>
  <si>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</si>
  <si>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</si>
  <si>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</si>
  <si>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</si>
  <si>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</si>
  <si>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</si>
  <si>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</si>
  <si>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</si>
  <si>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</si>
  <si>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</si>
  <si>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</si>
  <si>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</si>
  <si>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</si>
  <si>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</si>
  <si>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</si>
  <si>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</si>
  <si>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</si>
  <si>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</si>
  <si>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</si>
  <si>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</si>
  <si>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</si>
  <si>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</si>
  <si>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</si>
  <si>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</si>
  <si>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</si>
  <si>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</si>
  <si>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</si>
  <si>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</si>
  <si>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</si>
  <si>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</si>
  <si>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</si>
  <si>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</si>
  <si>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</si>
  <si>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</si>
  <si>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</si>
  <si>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</si>
  <si>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</si>
  <si>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</si>
  <si>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</si>
  <si>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</si>
  <si>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</si>
  <si>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</si>
  <si>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</si>
  <si>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</si>
  <si>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</si>
  <si>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</si>
  <si>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</si>
  <si>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</si>
  <si>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</si>
  <si>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</si>
  <si>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</si>
  <si>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</si>
  <si>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</si>
  <si>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</si>
  <si>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</si>
  <si>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</si>
  <si>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</si>
  <si>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</si>
  <si>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</si>
  <si>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</si>
  <si>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</si>
  <si>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</si>
  <si>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</si>
  <si>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</si>
  <si>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</si>
  <si>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</si>
  <si>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</si>
  <si>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</si>
  <si>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</si>
  <si>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</si>
  <si>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</si>
  <si>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</si>
  <si>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</si>
  <si>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</si>
  <si>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</si>
  <si>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</si>
  <si>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</si>
  <si>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</si>
  <si>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</si>
  <si>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</si>
  <si>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</si>
  <si>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</si>
  <si>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</si>
  <si>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</si>
  <si>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</si>
  <si>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</si>
  <si>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</si>
  <si>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</si>
  <si>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</si>
  <si>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</si>
  <si>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</si>
  <si>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</si>
  <si>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</si>
  <si>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</si>
  <si>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</si>
  <si>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</si>
  <si>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</si>
  <si>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</si>
  <si>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</si>
  <si>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</si>
  <si>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</si>
  <si>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</si>
  <si>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</si>
  <si>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</si>
  <si>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</si>
  <si>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</si>
  <si>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</si>
  <si>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</si>
  <si>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</si>
  <si>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</si>
  <si>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</si>
  <si>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</si>
  <si>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</si>
  <si>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</si>
  <si>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</si>
  <si>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</si>
  <si>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</si>
  <si>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</si>
  <si>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</si>
  <si>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</si>
  <si>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</si>
  <si>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</si>
  <si>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</si>
  <si>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</si>
  <si>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</si>
  <si>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</si>
  <si>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</si>
  <si>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</si>
  <si>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</si>
  <si>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</si>
  <si>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</si>
  <si>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</si>
  <si>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</si>
  <si>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</si>
  <si>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</si>
  <si>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</si>
  <si>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</si>
  <si>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</si>
  <si>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</si>
  <si>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</si>
  <si>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</si>
  <si>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</si>
  <si>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</si>
  <si>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</si>
  <si>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</si>
  <si>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</si>
  <si>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</si>
  <si>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</si>
  <si>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</si>
  <si>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</si>
  <si>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</si>
  <si>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</si>
  <si>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</si>
  <si>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</si>
  <si>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</si>
  <si>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</si>
  <si>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</si>
  <si>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</si>
  <si>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</si>
  <si>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</si>
  <si>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</si>
  <si>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</si>
  <si>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</si>
  <si>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</si>
  <si>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</si>
  <si>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</si>
  <si>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</si>
  <si>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</si>
  <si>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</si>
  <si>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</si>
  <si>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</si>
  <si>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</si>
  <si>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</si>
  <si>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</si>
  <si>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</si>
  <si>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</si>
  <si>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</si>
  <si>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</si>
  <si>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</si>
  <si>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</si>
  <si>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</si>
  <si>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</si>
  <si>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</si>
  <si>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</si>
  <si>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</si>
  <si>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</si>
  <si>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</si>
  <si>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</si>
  <si>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</si>
  <si>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</si>
  <si>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</si>
  <si>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</si>
  <si>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</si>
  <si>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</si>
  <si>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</si>
  <si>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</si>
  <si>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</si>
  <si>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</si>
  <si>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</si>
  <si>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</si>
  <si>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</si>
  <si>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</si>
  <si>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</si>
  <si>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</si>
  <si>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</si>
  <si>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</si>
  <si>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</si>
  <si>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</si>
  <si>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</si>
  <si>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</si>
  <si>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</si>
  <si>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</si>
  <si>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</si>
  <si>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</si>
  <si>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</si>
  <si>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</si>
  <si>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</si>
  <si>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</si>
  <si>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</si>
  <si>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</si>
  <si>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</si>
  <si>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</si>
  <si>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</si>
  <si>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</si>
  <si>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</si>
  <si>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</si>
  <si>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</si>
  <si>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</si>
  <si>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</si>
  <si>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</si>
  <si>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</si>
  <si>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</si>
  <si>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</si>
  <si>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</si>
  <si>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</si>
  <si>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</si>
  <si>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</si>
  <si>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</si>
  <si>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</si>
  <si>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</si>
  <si>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</si>
  <si>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</si>
  <si>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</si>
  <si>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</si>
  <si>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</si>
  <si>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</si>
  <si>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</si>
  <si>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</si>
  <si>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</si>
  <si>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</si>
  <si>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</si>
  <si>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</si>
  <si>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</si>
  <si>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</si>
  <si>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</si>
  <si>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</si>
  <si>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</si>
  <si>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</si>
  <si>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</si>
  <si>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</si>
  <si>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</si>
  <si>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</si>
  <si>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</si>
  <si>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</si>
  <si>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</si>
  <si>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</si>
  <si>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</si>
  <si>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</si>
  <si>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</si>
  <si>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</si>
  <si>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</si>
  <si>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</si>
  <si>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</si>
  <si>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</si>
  <si>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</si>
  <si>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</si>
  <si>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</si>
  <si>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</si>
  <si>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</si>
  <si>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</si>
  <si>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</si>
  <si>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</si>
  <si>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</si>
  <si>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</si>
  <si>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</si>
  <si>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</si>
  <si>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</si>
  <si>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</si>
  <si>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</si>
  <si>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</si>
  <si>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</si>
  <si>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</si>
  <si>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</si>
  <si>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</si>
  <si>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</si>
  <si>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</si>
  <si>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</si>
  <si>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</si>
  <si>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</si>
  <si>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</si>
  <si>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</si>
  <si>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</si>
  <si>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</si>
  <si>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</si>
  <si>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</si>
  <si>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</si>
  <si>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</si>
  <si>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</si>
  <si>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</si>
  <si>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</si>
  <si>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</si>
  <si>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</si>
  <si>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</si>
  <si>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</si>
  <si>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</si>
  <si>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</si>
  <si>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</si>
  <si>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</si>
  <si>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</si>
  <si>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</si>
  <si>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</si>
  <si>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</si>
  <si>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</si>
  <si>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</si>
  <si>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</si>
  <si>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</si>
  <si>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</si>
  <si>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</si>
  <si>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</si>
  <si>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</si>
  <si>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</si>
  <si>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</si>
  <si>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</si>
  <si>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</si>
  <si>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</si>
  <si>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</si>
  <si>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</si>
  <si>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</si>
  <si>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</si>
  <si>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</si>
  <si>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</si>
  <si>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</si>
  <si>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</si>
  <si>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</si>
  <si>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</si>
  <si>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</si>
  <si>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</si>
  <si>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</si>
  <si>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</si>
  <si>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</si>
  <si>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</si>
  <si>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</si>
  <si>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</si>
  <si>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</si>
  <si>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</si>
  <si>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</si>
  <si>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</si>
  <si>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</si>
  <si>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</si>
  <si>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</si>
  <si>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</si>
  <si>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</si>
  <si>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</si>
  <si>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</si>
  <si>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</si>
  <si>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</si>
  <si>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</si>
  <si>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</si>
  <si>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</si>
  <si>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</si>
  <si>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</si>
  <si>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</si>
  <si>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</si>
  <si>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</si>
  <si>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</si>
  <si>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</si>
  <si>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</si>
  <si>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</si>
  <si>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</si>
  <si>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</si>
  <si>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</si>
  <si>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</si>
  <si>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</si>
  <si>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</si>
  <si>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</si>
  <si>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</si>
  <si>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</si>
  <si>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</si>
  <si>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</si>
  <si>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</si>
  <si>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</si>
  <si>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</si>
  <si>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</si>
  <si>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</si>
  <si>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</si>
  <si>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</si>
  <si>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</si>
  <si>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</si>
  <si>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</si>
  <si>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</si>
  <si>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</si>
  <si>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</si>
  <si>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</si>
  <si>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</si>
  <si>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</si>
  <si>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</si>
  <si>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</si>
  <si>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</si>
  <si>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</si>
  <si>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</si>
  <si>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</si>
  <si>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</si>
  <si>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</si>
  <si>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</si>
  <si>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</si>
  <si>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</si>
  <si>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</si>
  <si>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</si>
  <si>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</si>
  <si>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</si>
  <si>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</si>
  <si>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</si>
  <si>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</si>
  <si>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</si>
  <si>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</si>
  <si>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</si>
  <si>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</si>
  <si>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</si>
  <si>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</si>
  <si>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</si>
  <si>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</si>
  <si>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</si>
  <si>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</si>
  <si>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</si>
  <si>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</si>
  <si>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</si>
  <si>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</si>
  <si>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</si>
  <si>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</si>
  <si>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</si>
  <si>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</si>
  <si>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</si>
  <si>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</si>
  <si>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</si>
  <si>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</si>
  <si>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</si>
  <si>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</si>
  <si>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</si>
  <si>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</si>
  <si>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</si>
  <si>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</si>
  <si>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</si>
  <si>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</si>
  <si>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</si>
  <si>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</si>
  <si>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</si>
  <si>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</si>
  <si>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</si>
  <si>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</si>
  <si>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</si>
  <si>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</si>
  <si>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</si>
  <si>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</si>
  <si>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</si>
  <si>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</si>
  <si>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</si>
  <si>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</si>
  <si>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</si>
  <si>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</si>
  <si>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</si>
  <si>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</si>
  <si>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</si>
  <si>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</si>
  <si>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</si>
  <si>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</si>
  <si>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</si>
  <si>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</si>
  <si>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</si>
  <si>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</si>
  <si>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</si>
  <si>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</si>
  <si>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</si>
  <si>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</si>
  <si>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</si>
  <si>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</si>
  <si>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</si>
  <si>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</si>
  <si>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</si>
  <si>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</si>
  <si>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</si>
  <si>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</si>
  <si>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</si>
  <si>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</si>
  <si>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</si>
  <si>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</si>
  <si>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</si>
  <si>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</si>
  <si>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</si>
  <si>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</si>
  <si>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</si>
  <si>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</si>
  <si>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</si>
  <si>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</si>
  <si>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</si>
  <si>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</si>
  <si>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</si>
  <si>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</si>
  <si>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</si>
  <si>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</si>
  <si>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</si>
  <si>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</si>
  <si>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</si>
  <si>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</si>
  <si>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</si>
  <si>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</si>
  <si>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</si>
  <si>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</si>
  <si>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</si>
  <si>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</si>
  <si>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</si>
  <si>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</si>
  <si>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</si>
  <si>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</si>
  <si>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</si>
  <si>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</si>
  <si>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</si>
  <si>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</si>
  <si>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</si>
  <si>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</si>
  <si>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</si>
  <si>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</si>
  <si>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</si>
  <si>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</si>
  <si>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</si>
  <si>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</si>
  <si>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</si>
  <si>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</si>
  <si>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</si>
  <si>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</si>
  <si>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</si>
  <si>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</si>
  <si>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</si>
  <si>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</si>
  <si>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</si>
  <si>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</si>
  <si>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</si>
  <si>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</si>
  <si>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</si>
  <si>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</si>
  <si>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</si>
  <si>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</si>
  <si>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</si>
  <si>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</si>
  <si>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</si>
  <si>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</si>
  <si>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</si>
  <si>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</si>
  <si>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</si>
  <si>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</si>
  <si>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</si>
  <si>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</si>
  <si>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</si>
  <si>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</si>
  <si>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</si>
  <si>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</si>
  <si>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</si>
  <si>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</si>
  <si>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</si>
  <si>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</si>
  <si>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</si>
  <si>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</si>
  <si>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</si>
  <si>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</si>
  <si>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</si>
  <si>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</si>
  <si>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</si>
  <si>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</si>
  <si>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</si>
  <si>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</si>
  <si>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</si>
  <si>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</si>
  <si>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</si>
  <si>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</si>
  <si>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</si>
  <si>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</si>
  <si>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</si>
  <si>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</si>
  <si>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</si>
  <si>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</si>
  <si>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</si>
  <si>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</si>
  <si>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</si>
  <si>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</si>
  <si>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</si>
  <si>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</si>
  <si>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</si>
  <si>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</si>
  <si>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</si>
  <si>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</si>
  <si>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</si>
  <si>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</si>
  <si>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</si>
  <si>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</si>
  <si>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</si>
  <si>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</si>
  <si>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</si>
  <si>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</si>
  <si>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</si>
  <si>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</si>
  <si>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</si>
  <si>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</si>
  <si>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</si>
  <si>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</si>
  <si>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</si>
  <si>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</si>
  <si>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</si>
  <si>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</si>
  <si>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</si>
  <si>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</si>
  <si>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</si>
  <si>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</si>
  <si>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</si>
  <si>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</si>
  <si>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</si>
  <si>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</si>
  <si>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</si>
  <si>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</si>
  <si>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</si>
  <si>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</si>
  <si>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</si>
  <si>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</si>
  <si>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</si>
  <si>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</si>
  <si>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</si>
  <si>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</si>
  <si>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</si>
  <si>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</si>
  <si>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</si>
  <si>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</si>
  <si>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</si>
  <si>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</si>
  <si>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</si>
  <si>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</si>
  <si>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</si>
  <si>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</si>
  <si>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</si>
  <si>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</si>
  <si>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</si>
  <si>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</si>
  <si>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</si>
  <si>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</si>
  <si>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</si>
  <si>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</si>
  <si>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</si>
  <si>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</si>
  <si>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</si>
  <si>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</si>
  <si>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</si>
  <si>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</si>
  <si>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</si>
  <si>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</si>
  <si>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</si>
  <si>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</si>
  <si>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</si>
  <si>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</si>
  <si>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</si>
  <si>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</si>
  <si>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</si>
  <si>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</si>
  <si>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</si>
  <si>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</si>
  <si>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</si>
  <si>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</si>
  <si>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</si>
  <si>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</si>
  <si>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</si>
  <si>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</si>
  <si>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</si>
  <si>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</si>
  <si>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</si>
  <si>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</si>
  <si>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</si>
  <si>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</si>
  <si>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</si>
  <si>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</si>
  <si>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</si>
  <si>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</si>
  <si>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</si>
  <si>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</si>
  <si>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</si>
  <si>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</si>
  <si>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</si>
  <si>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</si>
  <si>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</si>
  <si>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</si>
  <si>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</si>
  <si>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</si>
  <si>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</si>
  <si>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</si>
  <si>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</si>
  <si>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</si>
  <si>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</si>
  <si>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</si>
  <si>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</si>
  <si>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</si>
  <si>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</si>
  <si>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</si>
  <si>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</si>
  <si>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</si>
  <si>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</si>
  <si>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</si>
  <si>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</si>
  <si>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</si>
  <si>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</si>
  <si>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</si>
  <si>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</si>
  <si>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</si>
  <si>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</si>
  <si>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</si>
  <si>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</si>
  <si>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</si>
  <si>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</si>
  <si>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</si>
  <si>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</si>
  <si>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</si>
  <si>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</si>
  <si>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</si>
  <si>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</si>
  <si>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</si>
  <si>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</si>
  <si>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</si>
  <si>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</si>
  <si>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</si>
  <si>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</si>
  <si>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</si>
  <si>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</si>
  <si>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</si>
  <si>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</si>
  <si>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</si>
  <si>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</si>
  <si>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</si>
  <si>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</si>
  <si>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</si>
  <si>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</si>
  <si>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</si>
  <si>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</si>
  <si>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</si>
  <si>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</si>
  <si>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</si>
  <si>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</si>
  <si>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</si>
  <si>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</si>
  <si>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</si>
  <si>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</si>
  <si>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</si>
  <si>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</si>
  <si>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</si>
  <si>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</si>
  <si>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</si>
  <si>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</si>
  <si>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</si>
  <si>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</si>
  <si>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</si>
  <si>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</si>
  <si>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</si>
  <si>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</si>
  <si>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</si>
  <si>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</si>
  <si>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</si>
  <si>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</si>
  <si>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</si>
  <si>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</si>
  <si>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</si>
  <si>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</si>
  <si>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</si>
  <si>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</si>
  <si>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</si>
  <si>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</si>
  <si>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</si>
  <si>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</si>
  <si>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</si>
  <si>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</si>
  <si>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</si>
  <si>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</si>
  <si>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</si>
  <si>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</si>
  <si>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</si>
  <si>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</si>
  <si>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</si>
  <si>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</si>
  <si>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</si>
  <si>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</si>
  <si>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</si>
  <si>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</si>
  <si>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</si>
  <si>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</si>
  <si>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</si>
  <si>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</si>
  <si>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</si>
  <si>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</si>
  <si>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</si>
  <si>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</si>
  <si>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</si>
  <si>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</si>
  <si>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</si>
  <si>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</si>
  <si>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</si>
  <si>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</si>
  <si>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</si>
  <si>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</si>
  <si>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</si>
  <si>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</si>
  <si>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</si>
  <si>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</si>
  <si>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</si>
  <si>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</si>
  <si>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</si>
  <si>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</si>
  <si>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</si>
  <si>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</si>
  <si>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</si>
  <si>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</si>
  <si>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</si>
  <si>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</si>
  <si>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</si>
  <si>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</si>
  <si>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</si>
  <si>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</si>
  <si>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</si>
  <si>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</si>
  <si>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</si>
  <si>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</si>
  <si>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</si>
  <si>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</si>
  <si>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</si>
  <si>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</si>
  <si>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</si>
  <si>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</si>
  <si>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</si>
  <si>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</si>
  <si>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</si>
  <si>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</si>
  <si>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</si>
  <si>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</si>
  <si>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</si>
  <si>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</si>
  <si>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</si>
  <si>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</si>
  <si>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</si>
  <si>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</si>
  <si>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</si>
  <si>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</si>
  <si>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</si>
  <si>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</si>
  <si>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</si>
  <si>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</si>
  <si>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</si>
  <si>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</si>
  <si>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</si>
  <si>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</si>
  <si>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</si>
  <si>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</si>
  <si>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</si>
  <si>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</si>
  <si>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</si>
  <si>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</si>
  <si>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</si>
  <si>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</si>
  <si>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</si>
  <si>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</si>
  <si>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</si>
  <si>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</si>
  <si>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</si>
  <si>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</si>
  <si>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</si>
  <si>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</si>
  <si>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</si>
  <si>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</si>
  <si>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</si>
  <si>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</si>
  <si>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</si>
  <si>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</si>
  <si>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</si>
  <si>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</si>
  <si>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</si>
  <si>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</si>
  <si>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</si>
  <si>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</si>
  <si>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</si>
  <si>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</si>
  <si>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</si>
  <si>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</si>
  <si>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</si>
  <si>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</si>
  <si>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</si>
  <si>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</si>
  <si>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</si>
  <si>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</si>
  <si>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</si>
  <si>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</si>
  <si>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</si>
  <si>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</si>
  <si>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</si>
  <si>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</si>
  <si>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</si>
  <si>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</si>
  <si>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</si>
  <si>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</si>
  <si>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</si>
  <si>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</si>
  <si>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</si>
  <si>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</si>
  <si>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</si>
  <si>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</si>
  <si>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</si>
  <si>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</si>
  <si>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</si>
  <si>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</si>
  <si>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</si>
  <si>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</si>
  <si>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</si>
  <si>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</si>
  <si>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</si>
  <si>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</si>
  <si>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</si>
  <si>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</si>
  <si>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</si>
  <si>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</si>
  <si>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</si>
  <si>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</si>
  <si>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</si>
  <si>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</si>
  <si>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</si>
  <si>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</si>
  <si>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</si>
  <si>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</si>
  <si>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</si>
  <si>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</si>
  <si>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</si>
  <si>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</si>
  <si>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</si>
  <si>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</si>
  <si>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</si>
  <si>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</si>
  <si>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</si>
  <si>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</si>
  <si>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</si>
  <si>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</si>
  <si>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</si>
  <si>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</si>
  <si>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</si>
  <si>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</si>
  <si>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</si>
  <si>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</si>
  <si>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</si>
  <si>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</si>
  <si>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</si>
  <si>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</si>
  <si>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</si>
  <si>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</si>
  <si>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</si>
  <si>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</si>
  <si>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</si>
  <si>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</si>
  <si>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</si>
  <si>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</si>
  <si>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</si>
  <si>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</si>
  <si>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</si>
  <si>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</si>
  <si>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</si>
  <si>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</si>
  <si>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</si>
  <si>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</si>
  <si>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</si>
  <si>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</si>
  <si>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</si>
  <si>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</si>
  <si>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</si>
  <si>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</si>
  <si>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</si>
  <si>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</si>
  <si>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</si>
  <si>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</si>
  <si>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</si>
  <si>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</si>
  <si>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</si>
  <si>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</si>
  <si>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</si>
  <si>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</si>
  <si>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</si>
  <si>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</si>
  <si>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</si>
  <si>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</si>
  <si>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</si>
  <si>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</si>
  <si>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</si>
  <si>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</si>
  <si>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</si>
  <si>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</si>
  <si>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</si>
  <si>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</si>
  <si>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</si>
  <si>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</si>
  <si>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</si>
  <si>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</si>
  <si>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</si>
  <si>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</si>
  <si>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</si>
  <si>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</si>
  <si>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</si>
  <si>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</si>
  <si>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</si>
  <si>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</si>
  <si>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</si>
  <si>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</si>
  <si>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</si>
  <si>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</si>
  <si>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</si>
  <si>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</si>
  <si>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</si>
  <si>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</si>
  <si>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</si>
  <si>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</si>
  <si>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</si>
  <si>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</si>
  <si>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</si>
  <si>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</si>
  <si>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</si>
  <si>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</si>
  <si>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</si>
  <si>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</si>
  <si>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</si>
  <si>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</si>
  <si>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</si>
  <si>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</si>
  <si>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</si>
  <si>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</si>
  <si>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</si>
  <si>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</si>
  <si>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</si>
  <si>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</si>
  <si>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</si>
  <si>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</si>
  <si>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</si>
  <si>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</si>
  <si>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</si>
  <si>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</si>
  <si>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</si>
  <si>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</si>
  <si>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</si>
  <si>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</si>
  <si>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</si>
  <si>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</si>
  <si>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</si>
  <si>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</si>
  <si>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</si>
  <si>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</si>
  <si>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</si>
  <si>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</si>
  <si>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</si>
  <si>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</si>
  <si>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</si>
  <si>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</si>
  <si>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</si>
  <si>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</si>
  <si>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</si>
  <si>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</si>
  <si>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</si>
  <si>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</si>
  <si>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</si>
  <si>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</si>
  <si>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</si>
  <si>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</si>
  <si>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</si>
  <si>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</si>
  <si>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</si>
  <si>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</si>
  <si>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</si>
  <si>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</si>
  <si>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</si>
  <si>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</si>
  <si>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</si>
  <si>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</si>
  <si>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</si>
  <si>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</si>
  <si>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</si>
  <si>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</si>
  <si>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</si>
  <si>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</si>
  <si>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</si>
  <si>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</si>
  <si>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</si>
  <si>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</si>
  <si>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</si>
  <si>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</si>
  <si>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</si>
  <si>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</si>
  <si>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</si>
  <si>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</si>
  <si>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</si>
  <si>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</si>
  <si>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</si>
  <si>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</si>
  <si>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</si>
  <si>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</si>
  <si>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</si>
  <si>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</si>
  <si>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</si>
  <si>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</si>
  <si>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</si>
  <si>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</si>
  <si>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</si>
  <si>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</si>
  <si>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</si>
  <si>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</si>
  <si>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</si>
  <si>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</si>
  <si>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</si>
  <si>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</si>
  <si>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</si>
  <si>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</si>
  <si>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</si>
  <si>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</si>
  <si>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</si>
  <si>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</si>
  <si>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</si>
  <si>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</si>
  <si>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</si>
  <si>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</si>
  <si>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</si>
  <si>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</si>
  <si>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</si>
  <si>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</si>
  <si>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</si>
  <si>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</si>
  <si>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</si>
  <si>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</si>
  <si>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</si>
  <si>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</si>
  <si>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</si>
  <si>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</si>
  <si>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</si>
  <si>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</si>
  <si>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</si>
  <si>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</si>
  <si>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</si>
  <si>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</si>
  <si>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</si>
  <si>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</si>
  <si>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</si>
  <si>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</si>
  <si>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</si>
  <si>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</si>
  <si>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</si>
  <si>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</si>
  <si>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</si>
  <si>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</si>
  <si>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</si>
  <si>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</si>
  <si>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</si>
  <si>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</si>
  <si>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</si>
  <si>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</si>
  <si>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</si>
  <si>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</si>
  <si>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</si>
  <si>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</si>
  <si>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</si>
  <si>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</si>
  <si>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</si>
  <si>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</si>
  <si>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</si>
  <si>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</si>
  <si>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</si>
  <si>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</si>
  <si>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</si>
  <si>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</si>
  <si>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</si>
  <si>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</si>
  <si>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</si>
  <si>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</si>
  <si>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</si>
  <si>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</si>
  <si>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</si>
  <si>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</si>
  <si>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</si>
  <si>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</si>
  <si>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</si>
  <si>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</si>
  <si>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</si>
  <si>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</si>
  <si>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</si>
  <si>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</si>
  <si>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</si>
  <si>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</si>
  <si>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</si>
  <si>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</si>
  <si>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</si>
  <si>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</si>
  <si>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</si>
  <si>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</si>
  <si>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</si>
  <si>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</si>
  <si>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</si>
  <si>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</si>
  <si>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</si>
  <si>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</si>
  <si>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</si>
  <si>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</si>
  <si>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</si>
  <si>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</si>
  <si>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</si>
  <si>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</si>
  <si>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</si>
  <si>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</si>
  <si>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</si>
  <si>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</si>
  <si>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</si>
  <si>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</si>
  <si>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</si>
  <si>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</si>
  <si>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</si>
  <si>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</si>
  <si>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</si>
  <si>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</si>
  <si>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</si>
  <si>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</si>
  <si>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</si>
  <si>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</si>
  <si>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</si>
  <si>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</si>
  <si>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</si>
  <si>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</si>
  <si>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</si>
  <si>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</si>
  <si>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</si>
  <si>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</si>
  <si>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</si>
  <si>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</si>
  <si>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</si>
  <si>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</si>
  <si>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</si>
  <si>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</si>
  <si>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</si>
  <si>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</si>
  <si>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</si>
  <si>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</si>
  <si>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</si>
  <si>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</si>
  <si>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</si>
  <si>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</si>
  <si>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</si>
  <si>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</si>
  <si>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</si>
  <si>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</si>
  <si>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</si>
  <si>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</si>
  <si>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</si>
  <si>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</si>
  <si>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</si>
  <si>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</si>
  <si>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</si>
  <si>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</si>
  <si>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</si>
  <si>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</si>
  <si>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</si>
  <si>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</si>
  <si>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</si>
  <si>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</si>
  <si>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</si>
  <si>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</si>
  <si>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</si>
  <si>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</si>
  <si>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</si>
  <si>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</si>
  <si>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</si>
  <si>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</si>
  <si>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</si>
  <si>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</si>
  <si>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</si>
  <si>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</si>
  <si>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</si>
  <si>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</si>
  <si>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</si>
  <si>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</si>
  <si>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</si>
  <si>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</si>
  <si>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</si>
  <si>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</si>
  <si>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</si>
  <si>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</si>
  <si>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</si>
  <si>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</si>
  <si>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</si>
  <si>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</si>
  <si>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</si>
  <si>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</si>
  <si>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</si>
  <si>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</si>
  <si>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</si>
  <si>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</si>
  <si>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</si>
  <si>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</si>
  <si>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</si>
  <si>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</si>
  <si>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</si>
  <si>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</si>
  <si>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</si>
  <si>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</si>
  <si>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</si>
  <si>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</si>
  <si>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</si>
  <si>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</si>
  <si>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</si>
  <si>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</si>
  <si>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</si>
  <si>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</si>
  <si>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</si>
  <si>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</si>
  <si>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</si>
  <si>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</si>
  <si>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</si>
  <si>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</si>
  <si>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</si>
  <si>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</si>
  <si>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</si>
  <si>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</si>
  <si>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</si>
  <si>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</si>
  <si>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</si>
  <si>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</si>
  <si>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</si>
  <si>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</si>
  <si>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</si>
  <si>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</si>
  <si>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</si>
  <si>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</si>
  <si>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</si>
  <si>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</si>
  <si>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</si>
  <si>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</si>
  <si>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</si>
  <si>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</si>
  <si>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</si>
  <si>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</si>
  <si>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</si>
  <si>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</si>
  <si>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</si>
  <si>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</si>
  <si>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</si>
  <si>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</si>
  <si>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</si>
  <si>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</si>
  <si>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</si>
  <si>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</si>
  <si>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</si>
  <si>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</si>
  <si>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</si>
  <si>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</si>
  <si>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</si>
  <si>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</si>
  <si>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</si>
  <si>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</si>
  <si>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</si>
  <si>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</si>
  <si>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</si>
  <si>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</si>
  <si>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</si>
  <si>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</si>
  <si>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</si>
  <si>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</si>
  <si>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</si>
  <si>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</si>
  <si>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</si>
  <si>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</si>
  <si>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</si>
  <si>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</si>
  <si>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</si>
  <si>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</si>
  <si>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</si>
  <si>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</si>
  <si>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</si>
  <si>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</si>
  <si>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</si>
  <si>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</si>
  <si>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</si>
  <si>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</si>
  <si>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</si>
  <si>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</si>
  <si>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</si>
  <si>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</si>
  <si>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</si>
  <si>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</si>
  <si>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</si>
  <si>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</si>
  <si>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</si>
  <si>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</si>
  <si>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</si>
  <si>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</si>
  <si>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</si>
  <si>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</si>
  <si>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</si>
  <si>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</si>
  <si>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</si>
  <si>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</si>
  <si>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</si>
  <si>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</si>
  <si>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</si>
  <si>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</si>
  <si>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</si>
  <si>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</si>
  <si>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</si>
  <si>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</si>
  <si>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</si>
  <si>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</si>
  <si>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</si>
  <si>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</si>
  <si>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</si>
  <si>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</si>
  <si>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</si>
  <si>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</si>
  <si>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</si>
  <si>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</si>
  <si>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</si>
  <si>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</si>
  <si>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</si>
  <si>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</si>
  <si>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</si>
  <si>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</si>
  <si>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</si>
  <si>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</si>
  <si>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</si>
  <si>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</si>
  <si>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</si>
  <si>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</si>
  <si>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</si>
  <si>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</si>
  <si>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</si>
  <si>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</si>
  <si>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</si>
  <si>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</si>
  <si>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</si>
  <si>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</si>
  <si>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</si>
  <si>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</si>
  <si>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</si>
  <si>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</si>
  <si>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</si>
  <si>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</si>
  <si>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</si>
  <si>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</si>
  <si>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</si>
  <si>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</si>
  <si>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</si>
  <si>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</si>
  <si>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</si>
  <si>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</si>
  <si>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</si>
  <si>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</si>
  <si>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</si>
  <si>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</si>
  <si>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</si>
  <si>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</si>
  <si>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</si>
  <si>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</si>
  <si>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</si>
  <si>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</si>
  <si>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</si>
  <si>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</si>
  <si>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</si>
  <si>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</si>
  <si>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</si>
  <si>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</si>
  <si>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</si>
  <si>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</si>
  <si>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</si>
  <si>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</si>
  <si>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</si>
  <si>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</si>
  <si>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</si>
  <si>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</si>
  <si>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</si>
  <si>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</si>
  <si>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</si>
  <si>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</si>
  <si>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</si>
  <si>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</si>
  <si>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</si>
  <si>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</si>
  <si>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</si>
  <si>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</si>
  <si>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</si>
  <si>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</si>
  <si>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</si>
  <si>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</si>
  <si>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</si>
  <si>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</si>
  <si>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</si>
  <si>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</si>
  <si>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</si>
  <si>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</si>
  <si>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</si>
  <si>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</si>
  <si>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</si>
  <si>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</si>
  <si>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</si>
  <si>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</si>
  <si>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</si>
  <si>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</si>
  <si>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</si>
  <si>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</si>
  <si>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</si>
  <si>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</si>
  <si>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</si>
  <si>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</si>
  <si>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</si>
  <si>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</si>
  <si>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</si>
  <si>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</si>
  <si>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</si>
  <si>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</si>
  <si>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</si>
  <si>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</si>
  <si>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</si>
  <si>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</si>
  <si>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</si>
  <si>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</si>
  <si>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</si>
  <si>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</si>
  <si>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</si>
  <si>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</si>
  <si>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</si>
  <si>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</si>
  <si>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</si>
  <si>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</si>
  <si>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</si>
  <si>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</si>
  <si>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</si>
  <si>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</si>
  <si>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</si>
  <si>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</si>
  <si>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</si>
  <si>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</si>
  <si>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</si>
  <si>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</si>
  <si>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</si>
  <si>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</si>
  <si>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</si>
  <si>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</si>
  <si>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</si>
  <si>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</si>
  <si>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</si>
  <si>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</si>
  <si>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</si>
  <si>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</si>
  <si>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</si>
  <si>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</si>
  <si>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</si>
  <si>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</si>
  <si>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</si>
  <si>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</si>
  <si>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</si>
  <si>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</si>
  <si>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</si>
  <si>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</si>
  <si>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</si>
  <si>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</si>
  <si>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</si>
  <si>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</si>
  <si>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</si>
  <si>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</si>
  <si>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</si>
  <si>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</si>
  <si>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</si>
  <si>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</si>
  <si>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</si>
  <si>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</si>
  <si>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</si>
  <si>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</si>
  <si>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</si>
  <si>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</si>
  <si>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</si>
  <si>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</si>
  <si>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</si>
  <si>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</si>
  <si>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</si>
  <si>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</si>
  <si>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</si>
  <si>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</si>
  <si>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</si>
  <si>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</si>
  <si>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</si>
  <si>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</si>
  <si>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</si>
  <si>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</si>
  <si>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</si>
  <si>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</si>
  <si>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</si>
  <si>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</si>
  <si>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</si>
  <si>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</si>
  <si>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</si>
  <si>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</si>
  <si>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</si>
  <si>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</si>
  <si>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</si>
  <si>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</si>
  <si>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</si>
  <si>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</si>
  <si>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</si>
  <si>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</si>
  <si>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</si>
  <si>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</si>
  <si>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</si>
  <si>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</si>
  <si>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</si>
  <si>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</si>
  <si>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</si>
  <si>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</si>
  <si>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</si>
  <si>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</si>
  <si>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</si>
  <si>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</si>
  <si>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</si>
  <si>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</si>
  <si>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</si>
  <si>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</si>
  <si>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</si>
  <si>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</si>
  <si>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</si>
  <si>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</si>
  <si>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</si>
  <si>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</si>
  <si>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</si>
  <si>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</si>
  <si>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</si>
  <si>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</si>
  <si>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</si>
  <si>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</si>
  <si>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</si>
  <si>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</si>
  <si>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</si>
  <si>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</si>
  <si>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</si>
  <si>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</si>
  <si>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</si>
  <si>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</si>
  <si>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</si>
  <si>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</si>
  <si>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</si>
  <si>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</si>
  <si>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</si>
  <si>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</si>
  <si>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</si>
  <si>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</si>
  <si>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</si>
  <si>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</si>
  <si>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</si>
  <si>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</si>
  <si>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</si>
  <si>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</si>
  <si>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</si>
  <si>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</si>
  <si>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</si>
  <si>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</si>
  <si>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</si>
  <si>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</si>
  <si>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</si>
  <si>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</si>
  <si>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</si>
  <si>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</si>
  <si>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</si>
  <si>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</si>
  <si>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</si>
  <si>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</si>
  <si>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</si>
  <si>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</si>
  <si>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</si>
  <si>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</si>
  <si>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</si>
  <si>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</si>
  <si>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</si>
  <si>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</si>
  <si>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</si>
  <si>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</si>
  <si>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</si>
  <si>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</si>
  <si>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</si>
  <si>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</si>
  <si>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</si>
  <si>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</si>
  <si>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</si>
  <si>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</si>
  <si>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</si>
  <si>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</si>
  <si>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</si>
  <si>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</si>
  <si>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</si>
  <si>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</si>
  <si>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</si>
  <si>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</si>
  <si>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</si>
  <si>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</si>
  <si>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</si>
  <si>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</si>
  <si>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</si>
  <si>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</si>
  <si>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</si>
  <si>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</si>
  <si>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</si>
  <si>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</si>
  <si>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</si>
  <si>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</si>
  <si>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</si>
  <si>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</si>
  <si>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</si>
  <si>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</si>
  <si>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</si>
  <si>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</si>
  <si>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</si>
  <si>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</si>
  <si>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</si>
  <si>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</si>
  <si>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</si>
  <si>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</si>
  <si>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</si>
  <si>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</si>
  <si>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</si>
  <si>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</si>
  <si>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</si>
  <si>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</si>
  <si>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</si>
  <si>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</si>
  <si>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</si>
  <si>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</si>
  <si>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</si>
  <si>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</si>
  <si>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</si>
  <si>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</si>
  <si>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</si>
  <si>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</si>
  <si>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</si>
  <si>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</si>
  <si>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</si>
  <si>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</si>
  <si>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</si>
  <si>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</si>
  <si>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</si>
  <si>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</si>
  <si>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</si>
  <si>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</si>
  <si>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</si>
  <si>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</si>
  <si>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</si>
  <si>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</si>
  <si>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</si>
  <si>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</si>
  <si>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</si>
  <si>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</si>
  <si>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</si>
  <si>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</si>
  <si>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</si>
  <si>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</si>
  <si>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</si>
  <si>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</si>
  <si>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</si>
  <si>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</si>
  <si>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</si>
  <si>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</si>
  <si>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</si>
  <si>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</si>
  <si>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</si>
  <si>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</si>
  <si>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</si>
  <si>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</si>
  <si>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</si>
  <si>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</si>
  <si>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</si>
  <si>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</si>
  <si>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</si>
  <si>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</si>
  <si>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</si>
  <si>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</si>
  <si>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</si>
  <si>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</si>
  <si>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</si>
  <si>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</si>
  <si>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</si>
  <si>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</si>
  <si>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</si>
  <si>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</si>
  <si>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</si>
  <si>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</si>
  <si>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</si>
  <si>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</si>
  <si>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</si>
  <si>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</si>
  <si>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</si>
  <si>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</si>
  <si>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</si>
  <si>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</si>
  <si>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</si>
  <si>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</si>
  <si>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</si>
  <si>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</si>
  <si>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</si>
  <si>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</si>
  <si>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</si>
  <si>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</si>
  <si>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</si>
  <si>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</si>
  <si>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</si>
  <si>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</si>
  <si>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</si>
  <si>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</si>
  <si>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</si>
  <si>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</si>
  <si>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</si>
  <si>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</si>
  <si>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</si>
  <si>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</si>
  <si>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</si>
  <si>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</si>
  <si>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</si>
  <si>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</si>
  <si>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</si>
  <si>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</si>
  <si>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</si>
  <si>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</si>
  <si>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</si>
  <si>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</si>
  <si>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</si>
  <si>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</si>
  <si>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</si>
  <si>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</si>
  <si>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</si>
  <si>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</si>
  <si>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</si>
  <si>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</si>
  <si>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</si>
  <si>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</si>
  <si>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</si>
  <si>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</si>
  <si>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</si>
  <si>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</si>
  <si>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</si>
  <si>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</si>
  <si>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</si>
  <si>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</si>
  <si>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</si>
  <si>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</si>
  <si>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</si>
  <si>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</si>
  <si>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</si>
  <si>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</si>
  <si>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</si>
  <si>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</si>
  <si>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</si>
  <si>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</si>
  <si>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</si>
  <si>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</si>
  <si>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</si>
  <si>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</si>
  <si>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</si>
  <si>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</si>
  <si>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</si>
  <si>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</si>
  <si>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</si>
  <si>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</si>
  <si>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</si>
  <si>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</si>
  <si>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</si>
  <si>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</si>
  <si>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</si>
  <si>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</si>
  <si>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</si>
  <si>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</si>
  <si>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</si>
  <si>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</si>
  <si>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</si>
  <si>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</si>
  <si>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</si>
  <si>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</si>
  <si>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</si>
  <si>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</si>
  <si>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</si>
  <si>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</si>
  <si>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</si>
  <si>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</si>
  <si>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</si>
  <si>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</si>
  <si>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</si>
  <si>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</si>
  <si>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</si>
  <si>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</si>
  <si>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</si>
  <si>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</si>
  <si>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</si>
  <si>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</si>
  <si>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</si>
  <si>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</si>
  <si>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</si>
  <si>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</si>
  <si>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</si>
  <si>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</si>
  <si>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</si>
  <si>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</si>
  <si>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</si>
  <si>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</si>
  <si>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</si>
  <si>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</si>
  <si>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</si>
  <si>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</si>
  <si>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</si>
  <si>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</si>
  <si>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</si>
  <si>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</si>
  <si>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</si>
  <si>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</si>
  <si>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</si>
  <si>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</si>
  <si>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</si>
  <si>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</si>
  <si>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</si>
  <si>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</si>
  <si>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</si>
  <si>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</si>
  <si>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</si>
  <si>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</si>
  <si>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</si>
  <si>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</si>
  <si>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</si>
  <si>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</si>
  <si>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</si>
  <si>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</si>
  <si>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</si>
  <si>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</si>
  <si>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</si>
  <si>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</si>
  <si>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</si>
  <si>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</si>
  <si>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</si>
  <si>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</si>
  <si>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</si>
  <si>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</si>
  <si>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</si>
  <si>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</si>
  <si>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</si>
  <si>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</si>
  <si>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</si>
  <si>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</si>
  <si>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</si>
  <si>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</si>
  <si>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</si>
  <si>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</si>
  <si>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</si>
  <si>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</si>
  <si>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</si>
  <si>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</si>
  <si>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</si>
  <si>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</si>
  <si>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</si>
  <si>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</si>
  <si>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</si>
  <si>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</si>
  <si>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</si>
  <si>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</si>
  <si>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</si>
  <si>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</si>
  <si>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</si>
  <si>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</si>
  <si>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</si>
  <si>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</si>
  <si>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</si>
  <si>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</si>
  <si>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</si>
  <si>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</si>
  <si>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</si>
  <si>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</si>
  <si>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</si>
  <si>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</si>
  <si>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</si>
  <si>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</si>
  <si>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</si>
  <si>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</si>
  <si>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</si>
  <si>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</si>
  <si>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</si>
  <si>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</si>
  <si>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</si>
  <si>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</si>
  <si>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</si>
  <si>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</si>
  <si>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</si>
  <si>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</si>
  <si>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</si>
  <si>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</si>
  <si>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</si>
  <si>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</si>
  <si>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</si>
  <si>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</si>
  <si>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</si>
  <si>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</si>
  <si>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</si>
  <si>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</si>
  <si>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</si>
  <si>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</si>
  <si>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</si>
  <si>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</si>
  <si>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</si>
  <si>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</si>
  <si>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</si>
  <si>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</si>
  <si>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</si>
  <si>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</si>
  <si>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</si>
  <si>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</si>
  <si>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</si>
  <si>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</si>
  <si>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</si>
  <si>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</si>
  <si>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</si>
  <si>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</si>
  <si>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</si>
  <si>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</si>
  <si>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</si>
  <si>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</si>
  <si>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</si>
  <si>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</si>
  <si>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</si>
  <si>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</si>
  <si>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</si>
  <si>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</si>
  <si>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</si>
  <si>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</si>
  <si>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</si>
  <si>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</si>
  <si>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</si>
  <si>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</si>
  <si>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</si>
  <si>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</si>
  <si>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</si>
  <si>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</si>
  <si>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</si>
  <si>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</si>
  <si>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</si>
  <si>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</si>
  <si>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</si>
  <si>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</si>
  <si>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</si>
  <si>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</si>
  <si>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</si>
  <si>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</si>
  <si>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</si>
  <si>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</si>
  <si>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</si>
  <si>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</si>
  <si>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</si>
  <si>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</si>
  <si>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</si>
  <si>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</si>
  <si>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</si>
  <si>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</si>
  <si>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</si>
  <si>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</si>
  <si>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</si>
  <si>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</si>
  <si>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</si>
  <si>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</si>
  <si>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</si>
  <si>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</si>
  <si>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</si>
  <si>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</si>
  <si>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</si>
  <si>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</si>
  <si>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</si>
  <si>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</si>
  <si>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</si>
  <si>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</si>
  <si>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</si>
  <si>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</si>
  <si>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</si>
  <si>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</si>
  <si>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</si>
  <si>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</si>
  <si>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</si>
  <si>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</si>
  <si>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</si>
  <si>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</si>
  <si>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</si>
  <si>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</si>
  <si>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</si>
  <si>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</si>
  <si>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</si>
  <si>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</si>
  <si>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</si>
  <si>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</si>
  <si>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</si>
  <si>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</si>
  <si>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</si>
  <si>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</si>
  <si>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</si>
  <si>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</si>
  <si>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</si>
  <si>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</si>
  <si>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</si>
  <si>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</si>
  <si>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</si>
  <si>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</si>
  <si>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</si>
  <si>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</si>
  <si>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</si>
  <si>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</si>
  <si>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</si>
  <si>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</si>
  <si>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</si>
  <si>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</si>
  <si>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</si>
  <si>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</si>
  <si>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</si>
  <si>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</si>
  <si>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</si>
  <si>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</si>
  <si>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</si>
  <si>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</si>
  <si>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</si>
  <si>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</si>
  <si>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</si>
  <si>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</si>
  <si>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</si>
  <si>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</si>
  <si>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</si>
  <si>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</si>
  <si>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</si>
  <si>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</si>
  <si>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</si>
  <si>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</si>
  <si>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</si>
  <si>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</si>
  <si>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</si>
  <si>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</si>
  <si>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</si>
  <si>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</si>
  <si>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</si>
  <si>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</si>
  <si>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</si>
  <si>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</si>
  <si>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</si>
  <si>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</si>
  <si>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</si>
  <si>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</si>
  <si>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</si>
  <si>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</si>
  <si>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</si>
  <si>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</si>
  <si>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</si>
  <si>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</si>
  <si>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</si>
  <si>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</si>
  <si>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</si>
  <si>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</si>
  <si>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</si>
  <si>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</si>
  <si>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</si>
  <si>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</si>
  <si>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</si>
  <si>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</si>
  <si>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</si>
  <si>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</si>
  <si>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</si>
  <si>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</si>
  <si>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</si>
  <si>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</si>
  <si>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</si>
  <si>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</si>
  <si>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</si>
  <si>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</si>
  <si>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</si>
  <si>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</si>
  <si>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</si>
  <si>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</si>
  <si>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</si>
  <si>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</si>
  <si>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</si>
  <si>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</si>
  <si>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</si>
  <si>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</si>
  <si>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</si>
  <si>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</si>
  <si>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</si>
  <si>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</si>
  <si>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</si>
  <si>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</si>
  <si>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</si>
  <si>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</si>
  <si>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</si>
  <si>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</si>
  <si>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</si>
  <si>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</si>
  <si>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</si>
  <si>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</si>
  <si>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</si>
  <si>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</si>
  <si>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</si>
  <si>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</si>
  <si>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</si>
  <si>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</si>
  <si>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</si>
  <si>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</si>
  <si>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</si>
  <si>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</si>
  <si>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</si>
  <si>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</si>
  <si>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</si>
  <si>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</si>
  <si>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</si>
  <si>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</si>
  <si>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</si>
  <si>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</si>
  <si>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</si>
  <si>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</si>
  <si>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</si>
  <si>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</si>
  <si>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</si>
  <si>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</si>
  <si>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</si>
  <si>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</si>
  <si>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</si>
  <si>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</si>
  <si>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</si>
  <si>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</si>
  <si>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</si>
  <si>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</si>
  <si>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</si>
  <si>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</si>
  <si>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</si>
  <si>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</si>
  <si>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</si>
  <si>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</si>
  <si>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</si>
  <si>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</si>
  <si>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</si>
  <si>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</si>
  <si>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</si>
  <si>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</si>
  <si>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</si>
  <si>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</si>
  <si>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</si>
  <si>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</si>
  <si>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</si>
  <si>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</si>
  <si>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</si>
  <si>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</si>
  <si>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</si>
  <si>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</si>
  <si>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</si>
  <si>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</si>
  <si>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</si>
  <si>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</si>
  <si>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</si>
  <si>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</si>
  <si>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</si>
  <si>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</si>
  <si>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</si>
  <si>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</si>
  <si>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</si>
  <si>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</si>
  <si>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</si>
  <si>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</si>
  <si>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</si>
  <si>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</si>
  <si>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</si>
  <si>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</si>
  <si>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</si>
  <si>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</si>
  <si>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</si>
  <si>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</si>
  <si>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</si>
  <si>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</si>
  <si>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</si>
  <si>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</si>
  <si>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</si>
  <si>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</si>
  <si>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</si>
  <si>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</si>
  <si>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</si>
  <si>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</si>
  <si>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</si>
  <si>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</si>
  <si>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</si>
  <si>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</si>
  <si>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</si>
  <si>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</si>
  <si>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</si>
  <si>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</si>
  <si>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</si>
  <si>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</si>
  <si>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</si>
  <si>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</si>
  <si>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</si>
  <si>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</si>
  <si>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</si>
  <si>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</si>
  <si>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</si>
  <si>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</si>
  <si>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</si>
  <si>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</si>
  <si>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</si>
  <si>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</si>
  <si>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</si>
  <si>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</si>
  <si>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</si>
  <si>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</si>
  <si>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</si>
  <si>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</si>
  <si>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</si>
  <si>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</si>
  <si>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</si>
  <si>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</si>
  <si>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</si>
  <si>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</si>
  <si>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</si>
  <si>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</si>
  <si>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</si>
  <si>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</si>
  <si>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</si>
  <si>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</si>
  <si>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</si>
  <si>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</si>
  <si>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</si>
  <si>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</si>
  <si>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</si>
  <si>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</si>
  <si>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</si>
  <si>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</si>
  <si>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</si>
  <si>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</si>
  <si>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</si>
  <si>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</si>
  <si>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</si>
  <si>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</si>
  <si>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</si>
  <si>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</si>
  <si>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</si>
  <si>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</si>
  <si>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</si>
  <si>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</si>
  <si>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</si>
  <si>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</si>
  <si>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</si>
  <si>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</si>
  <si>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</si>
  <si>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</si>
  <si>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</si>
  <si>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</si>
  <si>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</si>
  <si>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</si>
  <si>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</si>
  <si>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</si>
  <si>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</si>
  <si>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</si>
  <si>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</si>
  <si>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</si>
  <si>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</si>
  <si>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</si>
  <si>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</si>
  <si>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</si>
  <si>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</si>
  <si>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</si>
  <si>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</si>
  <si>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</si>
  <si>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</si>
  <si>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</si>
  <si>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</si>
  <si>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</si>
  <si>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</si>
  <si>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</si>
  <si>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</si>
  <si>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</si>
  <si>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</si>
  <si>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</si>
  <si>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</si>
  <si>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</si>
  <si>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</si>
  <si>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</si>
  <si>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</si>
  <si>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</si>
  <si>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</si>
  <si>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</si>
  <si>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</si>
  <si>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</si>
  <si>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</si>
  <si>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</si>
  <si>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</si>
  <si>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</si>
  <si>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</si>
  <si>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</si>
  <si>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</si>
  <si>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</si>
  <si>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</si>
  <si>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</si>
  <si>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</si>
  <si>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</si>
  <si>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</si>
  <si>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</si>
  <si>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</si>
  <si>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</si>
  <si>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</si>
  <si>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</si>
  <si>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</si>
  <si>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</si>
  <si>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</si>
  <si>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</si>
  <si>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</si>
  <si>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</si>
  <si>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</si>
  <si>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</si>
  <si>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</si>
  <si>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</si>
  <si>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</si>
  <si>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</si>
  <si>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</si>
  <si>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</si>
  <si>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</si>
  <si>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</si>
  <si>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</si>
  <si>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</si>
  <si>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</si>
  <si>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</si>
  <si>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</si>
  <si>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</si>
  <si>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</si>
  <si>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</si>
  <si>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</si>
  <si>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</si>
  <si>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</si>
  <si>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</si>
  <si>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</si>
  <si>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</si>
  <si>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</si>
  <si>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</si>
  <si>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</si>
  <si>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</si>
  <si>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</si>
  <si>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</si>
  <si>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</si>
  <si>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</si>
  <si>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</si>
  <si>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</si>
  <si>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</si>
  <si>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</si>
  <si>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</si>
  <si>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</si>
  <si>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</si>
  <si>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</si>
  <si>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</si>
  <si>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</si>
  <si>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</si>
  <si>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</si>
  <si>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</si>
  <si>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</si>
  <si>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</si>
  <si>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</si>
  <si>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</si>
  <si>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</si>
  <si>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</si>
  <si>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</si>
  <si>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</si>
  <si>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</si>
  <si>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</si>
  <si>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</si>
  <si>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</si>
  <si>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</si>
  <si>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</si>
  <si>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</si>
  <si>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</si>
  <si>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</si>
  <si>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</si>
  <si>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</si>
  <si>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</si>
  <si>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</si>
  <si>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</si>
  <si>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</si>
  <si>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</si>
  <si>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</si>
  <si>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</si>
  <si>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</si>
  <si>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</si>
  <si>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</si>
  <si>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</si>
  <si>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</si>
  <si>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</si>
  <si>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</si>
  <si>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</si>
  <si>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</si>
  <si>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</si>
  <si>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</si>
  <si>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</si>
  <si>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</si>
  <si>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</si>
  <si>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</si>
  <si>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</si>
  <si>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</si>
  <si>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</si>
  <si>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</si>
  <si>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</si>
  <si>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</si>
  <si>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</si>
  <si>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</si>
  <si>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</si>
  <si>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</si>
  <si>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</si>
  <si>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</si>
  <si>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</si>
  <si>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</si>
  <si>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</si>
  <si>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</si>
  <si>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</si>
  <si>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</si>
  <si>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</si>
  <si>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</si>
  <si>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</si>
  <si>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</si>
  <si>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</si>
  <si>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</si>
  <si>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</si>
  <si>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</si>
  <si>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</si>
  <si>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</si>
  <si>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</si>
  <si>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</si>
  <si>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</si>
  <si>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</si>
  <si>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</si>
  <si>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</si>
  <si>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</si>
  <si>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</si>
  <si>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</si>
  <si>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</si>
  <si>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</si>
  <si>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</si>
  <si>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</si>
  <si>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</si>
  <si>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</si>
  <si>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</si>
  <si>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</si>
  <si>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</si>
  <si>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</si>
  <si>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</si>
  <si>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</si>
  <si>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</si>
  <si>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</si>
  <si>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</si>
  <si>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</si>
  <si>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</si>
  <si>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</si>
  <si>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</si>
  <si>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</si>
  <si>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</si>
  <si>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</si>
  <si>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</si>
  <si>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</si>
  <si>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</si>
  <si>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</si>
  <si>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</si>
  <si>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</si>
  <si>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</si>
  <si>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</si>
  <si>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</si>
  <si>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</si>
  <si>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</si>
  <si>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</si>
  <si>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</si>
  <si>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</si>
  <si>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</si>
  <si>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</si>
  <si>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</si>
  <si>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</si>
  <si>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</si>
  <si>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</si>
  <si>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</si>
  <si>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</si>
  <si>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</si>
  <si>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</si>
  <si>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</si>
  <si>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</si>
  <si>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</si>
  <si>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</si>
  <si>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</si>
  <si>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</si>
  <si>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</si>
  <si>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</si>
  <si>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</si>
  <si>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</si>
  <si>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</si>
  <si>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</si>
  <si>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</si>
  <si>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</si>
  <si>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</si>
  <si>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</si>
  <si>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</si>
  <si>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</si>
  <si>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</si>
  <si>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</si>
  <si>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</si>
  <si>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</si>
  <si>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</si>
  <si>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</si>
  <si>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</si>
  <si>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</si>
  <si>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</si>
  <si>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</si>
  <si>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</si>
  <si>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</si>
  <si>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</si>
  <si>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</si>
  <si>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</si>
  <si>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</si>
  <si>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</si>
  <si>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</si>
  <si>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</si>
  <si>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</si>
  <si>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</si>
  <si>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</si>
  <si>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</si>
  <si>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</si>
  <si>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</si>
  <si>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</si>
  <si>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</si>
  <si>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</si>
  <si>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</si>
  <si>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</si>
  <si>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</si>
  <si>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</si>
  <si>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</si>
  <si>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</si>
  <si>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</si>
  <si>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</si>
  <si>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</si>
  <si>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</si>
  <si>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</si>
  <si>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</si>
  <si>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</si>
  <si>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</si>
  <si>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</si>
  <si>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</si>
  <si>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</si>
  <si>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</si>
  <si>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</si>
  <si>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</si>
  <si>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</si>
  <si>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</si>
  <si>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</si>
  <si>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</si>
  <si>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</si>
  <si>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</si>
  <si>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</si>
  <si>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</si>
  <si>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</si>
  <si>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</si>
  <si>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</si>
  <si>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</si>
  <si>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</si>
  <si>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</si>
  <si>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</si>
  <si>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</si>
  <si>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</si>
  <si>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</si>
  <si>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</si>
  <si>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</si>
  <si>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</si>
  <si>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</si>
  <si>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</si>
  <si>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</si>
  <si>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</si>
  <si>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</si>
  <si>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</si>
  <si>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</si>
  <si>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</si>
  <si>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</si>
  <si>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</si>
  <si>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</si>
  <si>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</si>
  <si>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</si>
  <si>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</si>
  <si>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</si>
  <si>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</si>
  <si>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</si>
  <si>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</si>
  <si>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</si>
  <si>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</si>
  <si>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</si>
  <si>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</si>
  <si>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</si>
  <si>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</si>
  <si>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</si>
  <si>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</si>
  <si>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</si>
  <si>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</si>
  <si>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</si>
  <si>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</si>
  <si>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</si>
  <si>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</si>
  <si>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</si>
  <si>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</si>
  <si>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</si>
  <si>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</si>
  <si>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</si>
  <si>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</si>
  <si>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</si>
  <si>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</si>
  <si>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</si>
  <si>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</si>
  <si>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</si>
  <si>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</si>
  <si>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</si>
  <si>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</si>
  <si>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</si>
  <si>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</si>
  <si>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</si>
  <si>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</si>
  <si>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</si>
  <si>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</si>
  <si>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</si>
  <si>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</si>
  <si>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</si>
  <si>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</si>
  <si>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</si>
  <si>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</si>
  <si>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</si>
  <si>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</si>
  <si>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</si>
  <si>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</si>
  <si>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</si>
  <si>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</si>
  <si>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</si>
  <si>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</si>
  <si>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</si>
  <si>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</si>
  <si>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</si>
  <si>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</si>
  <si>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</si>
  <si>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</si>
  <si>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</si>
  <si>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</si>
  <si>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</si>
  <si>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</si>
  <si>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</si>
  <si>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</si>
  <si>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</si>
  <si>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</si>
  <si>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</si>
  <si>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</si>
  <si>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</si>
  <si>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</si>
  <si>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</si>
  <si>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</si>
  <si>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</si>
  <si>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</si>
  <si>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</si>
  <si>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</si>
  <si>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</si>
  <si>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</si>
  <si>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</si>
  <si>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</si>
  <si>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</si>
  <si>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</si>
  <si>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</si>
  <si>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</si>
  <si>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</si>
  <si>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</si>
  <si>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</si>
  <si>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</si>
  <si>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</si>
  <si>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</si>
  <si>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</si>
  <si>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</si>
  <si>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</si>
  <si>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</si>
  <si>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</si>
  <si>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</si>
  <si>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</si>
  <si>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</si>
  <si>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</si>
  <si>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</si>
  <si>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</si>
  <si>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</si>
  <si>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</si>
  <si>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</si>
  <si>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</si>
  <si>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</si>
  <si>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</si>
  <si>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</si>
  <si>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</si>
  <si>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</si>
  <si>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</si>
  <si>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</si>
  <si>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</si>
  <si>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</si>
  <si>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</si>
  <si>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</si>
  <si>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</si>
  <si>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</si>
  <si>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</si>
  <si>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</si>
  <si>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</si>
  <si>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</si>
  <si>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</si>
  <si>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</si>
  <si>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</si>
  <si>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</si>
  <si>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</si>
  <si>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</si>
  <si>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</si>
  <si>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</si>
  <si>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</si>
  <si>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</si>
  <si>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</si>
  <si>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</si>
  <si>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</si>
  <si>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</si>
  <si>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</si>
  <si>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</si>
  <si>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</si>
  <si>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</si>
  <si>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</si>
  <si>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</si>
  <si>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</si>
  <si>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</si>
  <si>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</si>
  <si>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</si>
  <si>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</si>
  <si>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</si>
  <si>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</si>
  <si>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</si>
  <si>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</si>
  <si>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</si>
  <si>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</si>
  <si>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</si>
  <si>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</si>
  <si>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</si>
  <si>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</si>
  <si>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</si>
  <si>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</si>
  <si>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</si>
  <si>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</si>
  <si>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</si>
  <si>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</si>
  <si>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</si>
  <si>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</si>
  <si>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</si>
  <si>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</si>
  <si>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</si>
  <si>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</si>
  <si>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</si>
  <si>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</si>
  <si>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</si>
  <si>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</si>
  <si>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</si>
  <si>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</si>
  <si>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</si>
  <si>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</si>
  <si>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</si>
  <si>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</si>
  <si>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</si>
  <si>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</si>
  <si>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</si>
  <si>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</si>
  <si>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</si>
  <si>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</si>
  <si>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</si>
  <si>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</si>
  <si>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</si>
  <si>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</si>
  <si>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</si>
  <si>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</si>
  <si>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</si>
  <si>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</si>
  <si>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</si>
  <si>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</si>
  <si>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</si>
  <si>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</si>
  <si>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</si>
  <si>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</si>
  <si>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</si>
  <si>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</si>
  <si>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</si>
  <si>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</si>
  <si>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</si>
  <si>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</si>
  <si>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</si>
  <si>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</si>
  <si>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</si>
  <si>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</si>
  <si>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</si>
  <si>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</si>
  <si>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</si>
  <si>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</si>
  <si>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</si>
  <si>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</si>
  <si>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</si>
  <si>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</si>
  <si>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</si>
  <si>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</si>
  <si>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</si>
  <si>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</si>
  <si>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</si>
  <si>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</si>
  <si>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</si>
  <si>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</si>
  <si>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</si>
  <si>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</si>
  <si>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</si>
  <si>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</si>
  <si>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</si>
  <si>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</si>
  <si>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</si>
  <si>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</si>
  <si>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</si>
  <si>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</si>
  <si>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</si>
  <si>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</si>
  <si>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</si>
  <si>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</si>
  <si>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</si>
  <si>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</si>
  <si>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</si>
  <si>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</si>
  <si>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</si>
  <si>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</si>
  <si>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</si>
  <si>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</si>
  <si>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</si>
  <si>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</si>
  <si>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</si>
  <si>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</si>
  <si>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</si>
  <si>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</si>
  <si>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</si>
  <si>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</si>
  <si>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</si>
  <si>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</si>
  <si>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</si>
  <si>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</si>
  <si>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</si>
  <si>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</si>
  <si>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</si>
  <si>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</si>
  <si>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</si>
  <si>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</si>
  <si>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</si>
  <si>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</si>
  <si>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</si>
  <si>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</si>
  <si>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</si>
  <si>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</si>
  <si>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</si>
  <si>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</si>
  <si>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</si>
  <si>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</si>
  <si>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</si>
  <si>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</si>
  <si>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</si>
  <si>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</si>
  <si>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</si>
  <si>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</si>
  <si>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</si>
  <si>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</si>
  <si>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</si>
  <si>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</si>
  <si>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</si>
  <si>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</si>
  <si>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</si>
  <si>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</si>
  <si>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</si>
  <si>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</si>
  <si>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</si>
  <si>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</si>
  <si>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</si>
  <si>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</si>
  <si>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</si>
  <si>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</si>
  <si>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</si>
  <si>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</si>
  <si>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</si>
  <si>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</si>
  <si>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</si>
  <si>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</si>
  <si>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</si>
  <si>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</si>
  <si>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</si>
  <si>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</si>
  <si>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</si>
  <si>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</si>
  <si>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</si>
  <si>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</si>
  <si>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</si>
  <si>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</si>
  <si>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</si>
  <si>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</si>
  <si>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</si>
  <si>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</si>
  <si>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</si>
  <si>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</si>
  <si>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</si>
  <si>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</si>
  <si>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</si>
  <si>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</si>
  <si>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</si>
  <si>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</si>
  <si>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</si>
  <si>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</si>
  <si>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</si>
  <si>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</si>
  <si>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</si>
  <si>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</si>
  <si>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</si>
  <si>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</si>
  <si>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</si>
  <si>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</si>
  <si>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</si>
  <si>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</si>
  <si>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</si>
  <si>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</si>
  <si>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</si>
  <si>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</si>
  <si>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</si>
  <si>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</si>
  <si>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</si>
  <si>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</si>
  <si>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</si>
  <si>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</si>
  <si>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</si>
  <si>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</si>
  <si>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</si>
  <si>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</si>
  <si>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</si>
  <si>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</si>
  <si>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</si>
  <si>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</si>
  <si>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</si>
  <si>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</si>
  <si>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</si>
  <si>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</si>
  <si>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</si>
  <si>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</si>
  <si>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</si>
  <si>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</si>
  <si>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</si>
  <si>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</si>
  <si>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</si>
  <si>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</si>
  <si>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</si>
  <si>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</si>
  <si>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</si>
  <si>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</si>
  <si>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</si>
  <si>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</si>
  <si>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</si>
  <si>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</si>
  <si>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</si>
  <si>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</si>
  <si>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</si>
  <si>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</si>
  <si>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</si>
  <si>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</si>
  <si>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</si>
  <si>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</si>
  <si>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</si>
  <si>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</si>
  <si>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</si>
  <si>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</si>
  <si>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</si>
  <si>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</si>
  <si>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</si>
  <si>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</si>
  <si>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</si>
  <si>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</si>
  <si>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</si>
  <si>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</si>
  <si>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</si>
  <si>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</si>
  <si>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</si>
  <si>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</si>
  <si>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</si>
  <si>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</si>
  <si>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</si>
  <si>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</si>
  <si>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</si>
  <si>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</si>
  <si>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</si>
  <si>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</si>
  <si>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</si>
  <si>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</si>
  <si>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</si>
  <si>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</si>
  <si>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</si>
  <si>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</si>
  <si>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</si>
  <si>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</si>
  <si>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</si>
  <si>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</si>
  <si>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</si>
  <si>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</si>
  <si>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</si>
  <si>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</si>
  <si>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</si>
  <si>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</si>
  <si>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</si>
  <si>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</si>
  <si>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</si>
  <si>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</si>
  <si>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</si>
  <si>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</si>
  <si>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</si>
  <si>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</si>
  <si>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</si>
  <si>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</si>
  <si>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</si>
  <si>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</si>
  <si>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</si>
  <si>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</si>
  <si>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</si>
  <si>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</si>
  <si>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</si>
  <si>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</si>
  <si>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</si>
  <si>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</si>
  <si>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</si>
  <si>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</si>
  <si>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</si>
  <si>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</si>
  <si>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</si>
  <si>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</si>
  <si>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</si>
  <si>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</si>
  <si>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</si>
  <si>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</si>
  <si>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</si>
  <si>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</si>
  <si>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</si>
  <si>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</si>
  <si>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</si>
  <si>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</si>
  <si>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</si>
  <si>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</si>
  <si>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</si>
  <si>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</si>
  <si>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</si>
  <si>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</si>
  <si>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</si>
  <si>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</si>
  <si>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</si>
  <si>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</si>
  <si>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</si>
  <si>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</si>
  <si>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</si>
  <si>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</si>
  <si>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</si>
  <si>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</si>
  <si>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</si>
  <si>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</si>
  <si>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</si>
  <si>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</si>
  <si>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</si>
  <si>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</si>
  <si>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</si>
  <si>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</si>
  <si>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</si>
  <si>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</si>
  <si>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</si>
  <si>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</si>
  <si>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</si>
  <si>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</si>
  <si>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</si>
  <si>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</si>
  <si>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</si>
  <si>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</si>
  <si>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</si>
  <si>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</si>
  <si>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</si>
  <si>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</si>
  <si>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</si>
  <si>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</si>
  <si>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</si>
  <si>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</si>
  <si>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</si>
  <si>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</si>
  <si>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</si>
  <si>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</si>
  <si>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</si>
  <si>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</si>
  <si>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</si>
  <si>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</si>
  <si>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</si>
  <si>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</si>
  <si>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</si>
  <si>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</si>
  <si>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</si>
  <si>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</si>
  <si>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</si>
  <si>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</si>
  <si>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</si>
  <si>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</si>
  <si>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</si>
  <si>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</si>
  <si>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</si>
  <si>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</si>
  <si>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</si>
  <si>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</si>
  <si>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</si>
  <si>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</si>
  <si>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</si>
  <si>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</si>
  <si>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</si>
  <si>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</si>
  <si>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</si>
  <si>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</si>
  <si>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</si>
  <si>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</si>
  <si>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</si>
  <si>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</si>
  <si>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</si>
  <si>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</si>
  <si>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</si>
  <si>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</si>
  <si>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</si>
  <si>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</si>
  <si>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</si>
  <si>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</si>
  <si>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</si>
  <si>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</si>
  <si>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</si>
  <si>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</si>
  <si>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</si>
  <si>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</si>
  <si>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</si>
  <si>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</si>
  <si>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</si>
  <si>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</si>
  <si>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</si>
  <si>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</si>
  <si>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</si>
  <si>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</si>
  <si>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</si>
  <si>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</si>
  <si>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</si>
  <si>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</si>
  <si>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</si>
  <si>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</si>
  <si>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</si>
  <si>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</si>
  <si>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</si>
  <si>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</si>
  <si>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</si>
  <si>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</si>
  <si>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</si>
  <si>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</si>
  <si>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</si>
  <si>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</si>
  <si>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</si>
  <si>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</si>
  <si>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</si>
  <si>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</si>
  <si>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</si>
  <si>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</si>
  <si>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</si>
  <si>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</si>
  <si>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</si>
  <si>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</si>
  <si>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</si>
  <si>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</si>
  <si>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</si>
  <si>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</si>
  <si>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</si>
  <si>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</si>
  <si>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</si>
  <si>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</si>
  <si>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</si>
  <si>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</si>
  <si>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</si>
  <si>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</si>
  <si>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</si>
  <si>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</si>
  <si>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</si>
  <si>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</si>
  <si>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</si>
  <si>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</si>
  <si>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</si>
  <si>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</si>
  <si>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</si>
  <si>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</si>
  <si>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</si>
  <si>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</si>
  <si>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</si>
  <si>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</si>
  <si>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</si>
  <si>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</si>
  <si>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</si>
  <si>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</si>
  <si>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</si>
  <si>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</si>
  <si>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</si>
  <si>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</si>
  <si>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</si>
  <si>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</si>
  <si>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</si>
  <si>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</si>
  <si>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</si>
  <si>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</si>
  <si>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</si>
  <si>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</si>
  <si>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</si>
  <si>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</si>
  <si>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</si>
  <si>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</si>
  <si>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</si>
  <si>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</si>
  <si>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</si>
  <si>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</si>
  <si>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</si>
  <si>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</si>
  <si>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</si>
  <si>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</si>
  <si>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</si>
  <si>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</si>
  <si>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</si>
  <si>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</si>
  <si>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</si>
  <si>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</si>
  <si>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</si>
  <si>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</si>
  <si>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</si>
  <si>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</si>
  <si>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</si>
  <si>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</si>
  <si>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</si>
  <si>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</si>
  <si>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</si>
  <si>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</si>
  <si>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</si>
  <si>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</si>
  <si>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</si>
  <si>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</si>
  <si>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</si>
  <si>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</si>
  <si>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</si>
  <si>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</si>
  <si>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</si>
  <si>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</si>
  <si>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</si>
  <si>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</si>
  <si>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</si>
  <si>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</si>
  <si>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</si>
  <si>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</si>
  <si>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</si>
  <si>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</si>
  <si>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</si>
  <si>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</si>
  <si>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</si>
  <si>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</si>
  <si>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</si>
  <si>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</si>
  <si>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</si>
  <si>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</si>
  <si>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</si>
  <si>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</si>
  <si>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</si>
  <si>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</si>
  <si>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</si>
  <si>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</si>
  <si>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</si>
  <si>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</si>
  <si>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</si>
  <si>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</si>
  <si>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</si>
  <si>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</si>
  <si>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</si>
  <si>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</si>
  <si>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</si>
  <si>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</si>
  <si>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</si>
  <si>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</si>
  <si>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</si>
  <si>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</si>
  <si>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</si>
  <si>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</si>
  <si>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</si>
  <si>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</si>
  <si>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</si>
  <si>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</si>
  <si>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</si>
  <si>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</si>
  <si>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</si>
  <si>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</si>
  <si>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</si>
  <si>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</si>
  <si>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</si>
  <si>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</si>
  <si>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</si>
  <si>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</si>
  <si>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</si>
  <si>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</si>
  <si>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</si>
  <si>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</si>
  <si>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</si>
  <si>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</si>
  <si>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</si>
  <si>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</si>
  <si>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</si>
  <si>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</si>
  <si>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</si>
  <si>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</si>
  <si>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</si>
  <si>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</si>
  <si>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</si>
  <si>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</si>
  <si>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</si>
  <si>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</si>
  <si>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</si>
  <si>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</si>
  <si>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</si>
  <si>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</si>
  <si>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</si>
  <si>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</si>
  <si>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</si>
  <si>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</si>
  <si>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</si>
  <si>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</si>
  <si>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</si>
  <si>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</si>
  <si>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</si>
  <si>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</si>
  <si>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</si>
  <si>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</si>
  <si>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</si>
  <si>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</si>
  <si>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</si>
  <si>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</si>
  <si>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</si>
  <si>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</si>
  <si>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</si>
  <si>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</si>
  <si>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</si>
  <si>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</si>
  <si>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</si>
  <si>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</si>
  <si>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</si>
  <si>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</si>
  <si>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</si>
  <si>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</si>
  <si>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</si>
  <si>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</si>
  <si>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</si>
  <si>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</si>
  <si>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</si>
  <si>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</si>
  <si>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</si>
  <si>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</si>
  <si>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</si>
  <si>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</si>
  <si>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</si>
  <si>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</si>
  <si>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</si>
  <si>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</si>
  <si>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</si>
  <si>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</si>
  <si>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</si>
  <si>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</si>
  <si>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</si>
  <si>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</si>
  <si>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</si>
  <si>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</si>
  <si>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</si>
  <si>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</si>
  <si>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</si>
  <si>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</si>
  <si>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</si>
  <si>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</si>
  <si>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</si>
  <si>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</si>
  <si>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</si>
  <si>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</si>
  <si>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</si>
  <si>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</si>
  <si>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</si>
  <si>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</si>
  <si>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</si>
  <si>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</si>
  <si>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</si>
  <si>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</si>
  <si>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</si>
  <si>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</si>
  <si>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</si>
  <si>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</si>
  <si>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</si>
  <si>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</si>
  <si>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</si>
  <si>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</si>
  <si>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</si>
  <si>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</si>
  <si>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</si>
  <si>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</si>
  <si>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</si>
  <si>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</si>
  <si>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</si>
  <si>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</si>
  <si>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</si>
  <si>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</si>
  <si>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</si>
  <si>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</si>
  <si>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</si>
  <si>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</si>
  <si>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</si>
  <si>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</si>
  <si>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</si>
  <si>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</si>
  <si>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</si>
  <si>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</si>
  <si>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</si>
  <si>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</si>
  <si>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</si>
  <si>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</si>
  <si>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</si>
  <si>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</si>
  <si>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</si>
  <si>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</si>
  <si>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</si>
  <si>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</si>
  <si>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</si>
  <si>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</si>
  <si>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</si>
  <si>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</si>
  <si>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</si>
  <si>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</si>
  <si>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</si>
  <si>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</si>
  <si>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</si>
  <si>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</si>
  <si>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</si>
  <si>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</si>
  <si>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</si>
  <si>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</si>
  <si>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</si>
  <si>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</si>
  <si>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</si>
  <si>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</si>
  <si>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</si>
  <si>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</si>
  <si>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</si>
  <si>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</si>
  <si>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</si>
  <si>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</si>
  <si>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</si>
  <si>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</si>
  <si>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</si>
  <si>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</si>
  <si>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</si>
  <si>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</si>
  <si>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</si>
  <si>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</si>
  <si>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</si>
  <si>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</si>
  <si>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</si>
  <si>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</si>
  <si>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</si>
  <si>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</si>
  <si>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</si>
  <si>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</si>
  <si>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</si>
  <si>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</si>
  <si>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</si>
  <si>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</si>
  <si>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</si>
  <si>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</si>
  <si>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</si>
  <si>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</si>
  <si>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</si>
  <si>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</si>
  <si>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</si>
  <si>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</si>
  <si>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</si>
  <si>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</si>
  <si>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</si>
  <si>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</si>
  <si>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</si>
  <si>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</si>
  <si>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</si>
  <si>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</si>
  <si>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</si>
  <si>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</si>
  <si>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</si>
  <si>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</si>
  <si>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</si>
  <si>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</si>
  <si>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</si>
  <si>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</si>
  <si>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</si>
  <si>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</si>
  <si>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</si>
  <si>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</si>
  <si>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</si>
  <si>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</si>
  <si>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</si>
  <si>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</si>
  <si>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</si>
  <si>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</si>
  <si>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</si>
  <si>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</si>
  <si>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</si>
  <si>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</si>
  <si>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</si>
  <si>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</si>
  <si>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</si>
  <si>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</si>
  <si>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</si>
  <si>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</si>
  <si>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</si>
  <si>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</si>
  <si>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</si>
  <si>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</si>
  <si>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</si>
  <si>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</si>
  <si>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</si>
  <si>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</si>
  <si>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</si>
  <si>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</si>
  <si>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</si>
  <si>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</si>
  <si>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</si>
  <si>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</si>
  <si>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</si>
  <si>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</si>
  <si>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</si>
  <si>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</si>
  <si>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</si>
  <si>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</si>
  <si>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</si>
  <si>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</si>
  <si>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</si>
  <si>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</si>
  <si>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</si>
  <si>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</si>
  <si>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</si>
  <si>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</si>
  <si>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</si>
  <si>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</si>
  <si>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</si>
  <si>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</si>
  <si>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</si>
  <si>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</si>
  <si>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</si>
  <si>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</si>
  <si>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</si>
  <si>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</si>
  <si>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</si>
  <si>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</si>
  <si>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</si>
  <si>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</si>
  <si>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</si>
  <si>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</si>
  <si>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</si>
  <si>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</si>
  <si>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</si>
  <si>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</si>
  <si>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</si>
  <si>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</si>
  <si>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</si>
  <si>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</si>
  <si>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</si>
  <si>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</si>
  <si>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</si>
  <si>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</si>
  <si>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</si>
  <si>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</si>
  <si>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</si>
  <si>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</si>
  <si>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</si>
  <si>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</si>
  <si>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</si>
  <si>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</si>
  <si>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</si>
  <si>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</si>
  <si>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</si>
  <si>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</si>
  <si>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</si>
  <si>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</si>
  <si>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</si>
  <si>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</si>
  <si>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</si>
  <si>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</si>
  <si>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</si>
  <si>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</si>
  <si>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</si>
  <si>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</si>
  <si>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</si>
  <si>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</si>
  <si>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</si>
  <si>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</si>
  <si>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</si>
  <si>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</si>
  <si>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</si>
  <si>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</si>
  <si>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</si>
  <si>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</si>
  <si>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</si>
  <si>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</si>
  <si>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</si>
  <si>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</si>
  <si>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</si>
  <si>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</si>
  <si>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</si>
  <si>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</si>
  <si>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</si>
  <si>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</si>
  <si>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</si>
  <si>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</si>
  <si>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</si>
  <si>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</si>
  <si>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</si>
  <si>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</si>
  <si>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</si>
  <si>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</si>
  <si>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</si>
  <si>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</si>
  <si>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</si>
  <si>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</si>
  <si>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</si>
  <si>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</si>
  <si>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</si>
  <si>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</si>
  <si>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</si>
  <si>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</si>
  <si>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</si>
  <si>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</si>
  <si>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</si>
  <si>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</si>
  <si>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</si>
  <si>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</si>
  <si>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</si>
  <si>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</si>
  <si>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</si>
  <si>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</si>
  <si>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</si>
  <si>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</si>
  <si>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</si>
  <si>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</si>
  <si>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</si>
  <si>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</si>
  <si>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</si>
  <si>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</si>
  <si>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</si>
  <si>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</si>
  <si>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</si>
  <si>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</si>
  <si>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</si>
  <si>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</si>
  <si>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</si>
  <si>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</si>
  <si>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</si>
  <si>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</si>
  <si>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</si>
  <si>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</si>
  <si>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</si>
  <si>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</si>
  <si>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</si>
  <si>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</si>
  <si>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</si>
  <si>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</si>
  <si>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</si>
  <si>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</si>
  <si>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</si>
  <si>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</si>
  <si>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</si>
  <si>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</si>
  <si>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</si>
  <si>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</si>
  <si>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</si>
  <si>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</si>
  <si>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</si>
  <si>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</si>
  <si>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</si>
  <si>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</si>
  <si>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</si>
  <si>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</si>
  <si>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</si>
  <si>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</si>
  <si>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</si>
  <si>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</si>
  <si>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</si>
  <si>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</si>
  <si>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</si>
  <si>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</si>
  <si>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</si>
  <si>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</si>
  <si>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</si>
  <si>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</si>
  <si>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</si>
  <si>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</si>
  <si>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</si>
  <si>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</si>
  <si>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</si>
  <si>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</si>
  <si>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</si>
  <si>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</si>
  <si>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</si>
  <si>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</si>
  <si>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</si>
  <si>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</si>
  <si>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</si>
  <si>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</si>
  <si>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</si>
  <si>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</si>
  <si>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</si>
  <si>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</si>
  <si>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</si>
  <si>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</si>
  <si>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</si>
  <si>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</si>
  <si>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</si>
  <si>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</si>
  <si>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</si>
  <si>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</si>
  <si>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</si>
  <si>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</si>
  <si>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</si>
  <si>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</si>
  <si>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</si>
  <si>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</si>
  <si>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</si>
  <si>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</si>
  <si>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</si>
  <si>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</si>
  <si>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</si>
  <si>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</si>
  <si>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</si>
  <si>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</si>
  <si>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</si>
  <si>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</si>
  <si>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</si>
  <si>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</si>
  <si>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</si>
  <si>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</si>
  <si>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</si>
  <si>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</si>
  <si>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</si>
  <si>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</si>
  <si>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</si>
  <si>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</si>
  <si>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</si>
  <si>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</si>
  <si>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</si>
  <si>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</si>
  <si>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</si>
  <si>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</si>
  <si>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</si>
  <si>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</si>
  <si>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</si>
  <si>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</si>
  <si>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</si>
  <si>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</si>
  <si>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</si>
  <si>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</si>
  <si>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</si>
  <si>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</si>
  <si>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</si>
  <si>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</si>
  <si>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</si>
  <si>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</si>
  <si>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</si>
  <si>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</si>
  <si>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</si>
  <si>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</si>
  <si>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</si>
  <si>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</si>
  <si>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</si>
  <si>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</si>
  <si>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</si>
  <si>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</si>
  <si>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</si>
  <si>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</si>
  <si>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</si>
  <si>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</si>
  <si>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</si>
  <si>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</si>
  <si>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</si>
  <si>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</si>
  <si>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</si>
  <si>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</si>
  <si>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</si>
  <si>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</si>
  <si>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</si>
  <si>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</si>
  <si>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</si>
  <si>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</si>
  <si>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</si>
  <si>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</si>
  <si>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</si>
  <si>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</si>
  <si>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</si>
  <si>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</si>
  <si>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</si>
  <si>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</si>
  <si>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</si>
  <si>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</si>
  <si>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</si>
  <si>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</si>
  <si>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</si>
  <si>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</si>
  <si>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</si>
  <si>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</si>
  <si>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</si>
  <si>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</si>
  <si>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</si>
  <si>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</si>
  <si>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</si>
  <si>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</si>
  <si>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</si>
  <si>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</si>
  <si>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</si>
  <si>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</si>
  <si>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</si>
  <si>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</si>
  <si>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</si>
  <si>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</si>
  <si>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</si>
  <si>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</si>
  <si>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</si>
  <si>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</si>
  <si>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</si>
  <si>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</si>
  <si>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</si>
  <si>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</si>
  <si>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</si>
  <si>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</si>
  <si>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</si>
  <si>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</si>
  <si>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</si>
  <si>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</si>
  <si>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</si>
  <si>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</si>
  <si>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</si>
  <si>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</si>
  <si>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</si>
  <si>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</si>
  <si>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</si>
  <si>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</si>
  <si>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</si>
  <si>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</si>
  <si>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</si>
  <si>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</si>
  <si>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</si>
  <si>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</si>
  <si>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</si>
  <si>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</si>
  <si>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</si>
  <si>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</si>
  <si>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</si>
  <si>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</si>
  <si>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</si>
  <si>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</si>
  <si>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</si>
  <si>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</si>
  <si>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</si>
  <si>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</si>
  <si>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</si>
  <si>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</si>
  <si>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</si>
  <si>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</si>
  <si>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</si>
  <si>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</si>
  <si>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</si>
  <si>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</si>
  <si>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</si>
  <si>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</si>
  <si>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</si>
  <si>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</si>
  <si>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</si>
  <si>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</si>
  <si>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</si>
  <si>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</si>
  <si>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</si>
  <si>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</si>
  <si>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</si>
  <si>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</si>
  <si>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</si>
  <si>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</si>
  <si>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</si>
  <si>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</si>
  <si>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</si>
  <si>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</si>
  <si>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</si>
  <si>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</si>
  <si>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</si>
  <si>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</si>
  <si>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</si>
  <si>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</si>
  <si>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</si>
  <si>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</si>
  <si>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</si>
  <si>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</si>
  <si>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</si>
  <si>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</si>
  <si>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</si>
  <si>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</si>
  <si>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</si>
  <si>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</si>
  <si>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</si>
  <si>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</si>
  <si>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</si>
  <si>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</si>
  <si>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</si>
  <si>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</si>
  <si>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</si>
  <si>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</si>
  <si>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</si>
  <si>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</si>
  <si>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</si>
  <si>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</si>
  <si>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</si>
  <si>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</si>
  <si>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</si>
  <si>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</si>
  <si>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</si>
  <si>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</si>
  <si>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</si>
  <si>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</si>
  <si>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</si>
  <si>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</si>
  <si>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</si>
  <si>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</si>
  <si>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</si>
  <si>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</si>
  <si>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</si>
  <si>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</si>
  <si>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</si>
  <si>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</si>
  <si>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</si>
  <si>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</si>
  <si>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</si>
  <si>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</si>
  <si>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</si>
  <si>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</si>
  <si>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</si>
  <si>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</si>
  <si>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</si>
  <si>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</si>
  <si>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</si>
  <si>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</si>
  <si>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</si>
  <si>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</si>
  <si>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</si>
  <si>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</si>
  <si>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</si>
  <si>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</si>
  <si>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</si>
  <si>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</si>
  <si>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</si>
  <si>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</si>
  <si>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</si>
  <si>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</si>
  <si>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</si>
  <si>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</si>
  <si>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</si>
  <si>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</si>
  <si>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</si>
  <si>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</si>
  <si>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</si>
  <si>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</si>
  <si>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</si>
  <si>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</si>
  <si>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</si>
  <si>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</si>
  <si>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</si>
  <si>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</si>
  <si>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</si>
  <si>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</si>
  <si>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</si>
  <si>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</si>
  <si>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</si>
  <si>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</si>
  <si>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</si>
  <si>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</si>
  <si>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</si>
  <si>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</si>
  <si>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</si>
  <si>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</si>
  <si>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</si>
  <si>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</si>
  <si>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</si>
  <si>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</si>
  <si>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</si>
  <si>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</si>
  <si>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</si>
  <si>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</si>
  <si>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</si>
  <si>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</si>
  <si>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</si>
  <si>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</si>
  <si>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</si>
  <si>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</si>
  <si>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</si>
  <si>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</si>
  <si>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</si>
  <si>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</si>
  <si>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</si>
  <si>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</si>
  <si>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</si>
  <si>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</si>
  <si>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</si>
  <si>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</si>
  <si>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</si>
  <si>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</si>
  <si>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</si>
  <si>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</si>
  <si>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</si>
  <si>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</si>
  <si>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</si>
  <si>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</si>
  <si>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</si>
  <si>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</si>
  <si>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</si>
  <si>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</si>
  <si>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</si>
  <si>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</si>
  <si>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</si>
  <si>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</si>
  <si>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</si>
  <si>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</si>
  <si>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</si>
  <si>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</si>
  <si>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</si>
  <si>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</si>
  <si>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</si>
  <si>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</si>
  <si>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</si>
  <si>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</si>
  <si>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</si>
  <si>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</si>
  <si>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</si>
  <si>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</si>
  <si>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</si>
  <si>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</si>
  <si>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</si>
  <si>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</si>
  <si>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</si>
  <si>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</si>
  <si>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</si>
  <si>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</si>
  <si>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</si>
  <si>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</si>
  <si>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</si>
  <si>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</si>
  <si>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</si>
  <si>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</si>
  <si>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</si>
  <si>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</si>
  <si>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</si>
  <si>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</si>
  <si>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</si>
  <si>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</si>
  <si>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</si>
  <si>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</si>
  <si>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</si>
  <si>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</si>
  <si>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</si>
  <si>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</si>
  <si>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</si>
  <si>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</si>
  <si>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</si>
  <si>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</si>
  <si>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</si>
  <si>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</si>
  <si>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</si>
  <si>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</si>
  <si>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</si>
  <si>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</si>
  <si>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</si>
  <si>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</si>
  <si>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</si>
  <si>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</si>
  <si>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</si>
  <si>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</si>
  <si>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</si>
  <si>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</si>
  <si>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</si>
  <si>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</si>
  <si>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</si>
  <si>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</si>
  <si>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</si>
  <si>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</si>
  <si>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</si>
  <si>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</si>
  <si>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</si>
  <si>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</si>
  <si>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</si>
  <si>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</si>
  <si>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</si>
  <si>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</si>
  <si>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</si>
  <si>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</si>
  <si>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</si>
  <si>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</si>
  <si>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</si>
  <si>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</si>
  <si>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</si>
  <si>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</si>
  <si>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</si>
  <si>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</si>
  <si>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</si>
  <si>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</si>
  <si>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</si>
  <si>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</si>
  <si>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</si>
  <si>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</si>
  <si>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</si>
  <si>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</si>
  <si>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</si>
  <si>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</si>
  <si>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</si>
  <si>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</si>
  <si>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</si>
  <si>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</si>
  <si>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</si>
  <si>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</si>
  <si>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</si>
  <si>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</si>
  <si>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</si>
  <si>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</si>
  <si>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</si>
  <si>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</si>
  <si>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</si>
  <si>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</si>
  <si>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</si>
  <si>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</si>
  <si>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</si>
  <si>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</si>
  <si>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</si>
  <si>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</si>
  <si>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</si>
  <si>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</si>
  <si>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</si>
  <si>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</si>
  <si>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</si>
  <si>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</si>
  <si>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</si>
  <si>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</si>
  <si>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</si>
  <si>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</si>
  <si>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</si>
  <si>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</si>
  <si>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</si>
  <si>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</si>
  <si>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</si>
  <si>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</si>
  <si>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</si>
  <si>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</si>
  <si>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</si>
  <si>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</si>
  <si>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</si>
  <si>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</si>
  <si>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</si>
  <si>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</si>
  <si>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</si>
  <si>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</si>
  <si>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</si>
  <si>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</si>
  <si>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</si>
  <si>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</si>
  <si>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</si>
  <si>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</si>
  <si>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</si>
  <si>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</si>
  <si>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</si>
  <si>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</si>
  <si>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</si>
  <si>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</si>
  <si>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</si>
  <si>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</si>
  <si>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</si>
  <si>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</si>
  <si>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</si>
  <si>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</si>
  <si>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</si>
  <si>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</si>
  <si>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</si>
  <si>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</si>
  <si>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</si>
  <si>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</si>
  <si>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</si>
  <si>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</si>
  <si>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</si>
  <si>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</si>
  <si>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</si>
  <si>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</si>
  <si>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</si>
  <si>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</si>
  <si>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</si>
  <si>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</si>
  <si>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</si>
  <si>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</si>
  <si>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</si>
  <si>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</si>
  <si>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</si>
  <si>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</si>
  <si>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</si>
  <si>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</si>
  <si>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</si>
  <si>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</si>
  <si>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</si>
  <si>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</si>
  <si>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</si>
  <si>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</si>
  <si>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</si>
  <si>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</si>
  <si>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</si>
  <si>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</si>
  <si>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</si>
  <si>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</si>
  <si>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</si>
  <si>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</si>
  <si>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</si>
  <si>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</si>
  <si>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</si>
  <si>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</si>
  <si>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</si>
  <si>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</si>
  <si>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</si>
  <si>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</si>
  <si>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</si>
  <si>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</si>
  <si>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</si>
  <si>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</si>
  <si>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</si>
  <si>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</si>
  <si>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</si>
  <si>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</si>
  <si>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</si>
  <si>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</si>
  <si>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</si>
  <si>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</si>
  <si>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</si>
  <si>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</si>
  <si>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</si>
  <si>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</si>
  <si>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</si>
  <si>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</si>
  <si>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</si>
  <si>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</si>
  <si>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</si>
  <si>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</si>
  <si>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</si>
  <si>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</si>
  <si>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</si>
  <si>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</si>
  <si>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</si>
  <si>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</si>
  <si>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</si>
  <si>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</si>
  <si>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</si>
  <si>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</si>
  <si>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</si>
  <si>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</si>
  <si>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</si>
  <si>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</si>
  <si>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</si>
  <si>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</si>
  <si>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</si>
  <si>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</si>
  <si>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</si>
  <si>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</si>
  <si>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</si>
  <si>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</si>
  <si>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</si>
  <si>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</si>
  <si>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</si>
  <si>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</si>
  <si>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</si>
  <si>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</si>
  <si>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</si>
  <si>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</si>
  <si>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</si>
  <si>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</si>
  <si>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</si>
  <si>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</si>
  <si>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</si>
  <si>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</si>
  <si>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</si>
  <si>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</si>
  <si>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</si>
  <si>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</si>
  <si>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</si>
  <si>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</si>
  <si>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</si>
  <si>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</si>
  <si>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</si>
  <si>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</si>
  <si>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</si>
  <si>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</si>
  <si>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</si>
  <si>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</si>
  <si>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</si>
  <si>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</si>
  <si>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</si>
  <si>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</si>
  <si>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</si>
  <si>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</si>
  <si>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</si>
  <si>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</si>
  <si>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</si>
  <si>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</si>
  <si>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</si>
  <si>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</si>
  <si>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</si>
  <si>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</si>
  <si>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</si>
  <si>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</si>
  <si>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</si>
  <si>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</si>
  <si>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</si>
  <si>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</si>
  <si>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</si>
  <si>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</si>
  <si>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</si>
  <si>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</si>
  <si>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</si>
  <si>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</si>
  <si>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</si>
  <si>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</si>
  <si>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</si>
  <si>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</si>
  <si>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</si>
  <si>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</si>
  <si>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</si>
  <si>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</si>
  <si>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</si>
  <si>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</si>
  <si>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</si>
  <si>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</si>
  <si>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</si>
  <si>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</si>
  <si>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</si>
  <si>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</si>
  <si>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</si>
  <si>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</si>
  <si>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</si>
  <si>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</si>
  <si>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</si>
  <si>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</si>
  <si>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</si>
  <si>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</si>
  <si>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</si>
  <si>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</si>
  <si>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</si>
  <si>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</si>
  <si>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</si>
  <si>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</si>
  <si>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</si>
  <si>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</si>
  <si>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</si>
  <si>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</si>
  <si>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</si>
  <si>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</si>
  <si>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</si>
  <si>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</si>
  <si>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</si>
  <si>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</si>
  <si>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</si>
  <si>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</si>
  <si>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</si>
  <si>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</si>
  <si>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</si>
  <si>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</si>
  <si>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</si>
  <si>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</si>
  <si>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</si>
  <si>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</si>
  <si>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</si>
  <si>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</si>
  <si>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</si>
  <si>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</si>
  <si>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</si>
  <si>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</si>
  <si>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</si>
  <si>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</si>
  <si>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</si>
  <si>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</si>
  <si>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</si>
  <si>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</si>
  <si>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</si>
  <si>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</si>
  <si>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</si>
  <si>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</si>
  <si>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</si>
  <si>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</si>
  <si>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</si>
  <si>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</si>
  <si>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</si>
  <si>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</si>
  <si>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</si>
  <si>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</si>
  <si>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</si>
  <si>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</si>
  <si>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</si>
  <si>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</si>
  <si>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</si>
  <si>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</si>
  <si>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</si>
  <si>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</si>
  <si>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</si>
  <si>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</si>
  <si>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</si>
  <si>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</si>
  <si>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</si>
  <si>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</si>
  <si>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</si>
  <si>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</si>
  <si>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</si>
  <si>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</si>
  <si>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</si>
  <si>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</si>
  <si>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</si>
  <si>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</si>
  <si>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</si>
  <si>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</si>
  <si>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</si>
  <si>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</si>
  <si>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</si>
  <si>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</si>
  <si>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</si>
  <si>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</si>
  <si>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</si>
  <si>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</si>
  <si>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</si>
  <si>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</si>
  <si>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</si>
  <si>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</si>
  <si>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</si>
  <si>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</si>
  <si>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</si>
  <si>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</si>
  <si>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</si>
  <si>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</si>
  <si>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</si>
  <si>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</si>
  <si>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</si>
  <si>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</si>
  <si>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</si>
  <si>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</si>
  <si>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</si>
  <si>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</si>
  <si>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</si>
  <si>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</si>
  <si>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</si>
  <si>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</si>
  <si>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</si>
  <si>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</si>
  <si>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</si>
  <si>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</si>
  <si>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</si>
  <si>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</si>
  <si>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</si>
  <si>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</si>
  <si>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</si>
  <si>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</si>
  <si>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</si>
  <si>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</si>
  <si>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</si>
  <si>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</si>
  <si>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</si>
  <si>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</si>
  <si>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</si>
  <si>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</si>
  <si>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</si>
  <si>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</si>
  <si>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</si>
  <si>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</si>
  <si>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</si>
  <si>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</si>
  <si>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</si>
  <si>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</si>
  <si>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</si>
  <si>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</si>
  <si>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</si>
  <si>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</si>
  <si>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</si>
  <si>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</si>
  <si>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</si>
  <si>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</si>
  <si>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</si>
  <si>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</si>
  <si>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</si>
  <si>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</si>
  <si>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</si>
  <si>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</si>
  <si>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</si>
  <si>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</si>
  <si>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</si>
  <si>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</si>
  <si>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</si>
  <si>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</si>
  <si>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</si>
  <si>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</si>
  <si>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</si>
  <si>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</si>
  <si>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</si>
  <si>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</si>
  <si>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</si>
  <si>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</si>
  <si>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</si>
  <si>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</si>
  <si>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</si>
  <si>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</si>
  <si>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</si>
  <si>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</si>
  <si>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</si>
  <si>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</si>
  <si>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</si>
  <si>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</si>
  <si>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</si>
  <si>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</si>
  <si>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</si>
  <si>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</si>
  <si>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</si>
  <si>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</si>
  <si>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</si>
  <si>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</si>
  <si>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</si>
  <si>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</si>
  <si>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</si>
  <si>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</si>
  <si>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</si>
  <si>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</si>
  <si>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</si>
  <si>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</si>
  <si>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</si>
  <si>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</si>
  <si>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</si>
  <si>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</si>
  <si>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</si>
  <si>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</si>
  <si>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</si>
  <si>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</si>
  <si>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</si>
  <si>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</si>
  <si>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</si>
  <si>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</si>
  <si>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</si>
  <si>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</si>
  <si>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</si>
  <si>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</si>
  <si>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</si>
  <si>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</si>
  <si>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</si>
  <si>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</si>
  <si>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</si>
  <si>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</si>
  <si>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</si>
  <si>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</si>
  <si>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</si>
  <si>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</si>
  <si>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</si>
  <si>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</si>
  <si>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</si>
  <si>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</si>
  <si>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</si>
  <si>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</si>
  <si>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</si>
  <si>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</si>
  <si>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</si>
  <si>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</si>
  <si>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</si>
  <si>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</si>
  <si>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</si>
  <si>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</si>
  <si>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</si>
  <si>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</si>
  <si>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</si>
  <si>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</si>
  <si>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</si>
  <si>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</si>
  <si>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</si>
  <si>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</si>
  <si>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</si>
  <si>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</si>
  <si>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</si>
  <si>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</si>
  <si>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</si>
  <si>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</si>
  <si>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</si>
  <si>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</si>
  <si>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</si>
  <si>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</si>
  <si>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</si>
  <si>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</si>
  <si>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</si>
  <si>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</si>
  <si>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</si>
  <si>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</si>
  <si>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</si>
  <si>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</si>
  <si>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</si>
  <si>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</si>
  <si>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</si>
  <si>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</si>
  <si>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</si>
  <si>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</si>
  <si>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</si>
  <si>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</si>
  <si>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</si>
  <si>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</si>
  <si>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</si>
  <si>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</si>
  <si>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</si>
  <si>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</si>
  <si>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</si>
  <si>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</si>
  <si>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</si>
  <si>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</si>
  <si>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</si>
  <si>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</si>
  <si>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</si>
  <si>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</si>
  <si>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</si>
  <si>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</si>
  <si>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</si>
  <si>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</si>
  <si>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</si>
  <si>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</si>
  <si>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</si>
  <si>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</si>
  <si>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</si>
  <si>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</si>
  <si>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</si>
  <si>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</si>
  <si>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</si>
  <si>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</si>
  <si>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</si>
  <si>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</si>
  <si>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</si>
  <si>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</si>
  <si>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</si>
  <si>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</si>
  <si>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</si>
  <si>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</si>
  <si>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</si>
  <si>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</si>
  <si>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</si>
  <si>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</si>
  <si>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</si>
  <si>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</si>
  <si>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</si>
  <si>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</si>
  <si>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</si>
  <si>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</si>
  <si>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</si>
  <si>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</si>
  <si>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</si>
  <si>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</si>
  <si>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</si>
  <si>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</si>
  <si>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</si>
  <si>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</si>
  <si>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</si>
  <si>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</si>
  <si>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</si>
  <si>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</si>
  <si>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</si>
  <si>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</si>
  <si>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</si>
  <si>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</si>
  <si>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</si>
  <si>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</si>
  <si>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</si>
  <si>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</si>
  <si>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</si>
  <si>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</si>
  <si>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</si>
  <si>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</si>
  <si>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</si>
  <si>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</si>
  <si>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</si>
  <si>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</si>
  <si>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</si>
  <si>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</si>
  <si>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</si>
  <si>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</si>
  <si>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</si>
  <si>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</si>
  <si>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</si>
  <si>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</si>
  <si>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</si>
  <si>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</si>
  <si>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</si>
  <si>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</si>
  <si>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</si>
  <si>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</si>
  <si>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</si>
  <si>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</si>
  <si>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</si>
  <si>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</si>
  <si>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</si>
  <si>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</si>
  <si>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</si>
  <si>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</si>
  <si>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</si>
  <si>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</si>
  <si>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</si>
  <si>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</si>
  <si>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</si>
  <si>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</si>
  <si>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</si>
  <si>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</si>
  <si>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</si>
  <si>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</si>
  <si>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</si>
  <si>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</si>
  <si>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</si>
  <si>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</si>
  <si>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</si>
  <si>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</si>
  <si>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</si>
  <si>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</si>
  <si>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</si>
  <si>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</si>
  <si>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</si>
  <si>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</si>
  <si>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</si>
  <si>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</si>
  <si>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</si>
  <si>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</si>
  <si>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</si>
  <si>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</si>
  <si>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</si>
  <si>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</si>
  <si>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</si>
  <si>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</si>
  <si>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</si>
  <si>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</si>
  <si>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</si>
  <si>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</si>
  <si>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</si>
  <si>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</si>
  <si>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</si>
  <si>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</si>
  <si>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</si>
  <si>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</si>
  <si>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</si>
  <si>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</si>
  <si>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</si>
  <si>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</si>
  <si>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</si>
  <si>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</si>
  <si>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</si>
  <si>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</si>
  <si>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</si>
  <si>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</si>
  <si>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</si>
  <si>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</si>
  <si>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</si>
  <si>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</si>
  <si>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</si>
  <si>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</si>
  <si>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</si>
  <si>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</si>
  <si>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</si>
  <si>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</si>
  <si>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</si>
  <si>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</si>
  <si>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</si>
  <si>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</si>
  <si>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</si>
  <si>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</si>
  <si>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</si>
  <si>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</si>
  <si>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</si>
  <si>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</si>
  <si>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</si>
  <si>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</si>
  <si>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</si>
  <si>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</si>
  <si>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</si>
  <si>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</si>
  <si>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</si>
  <si>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</si>
  <si>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</si>
  <si>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</si>
  <si>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</si>
  <si>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</si>
  <si>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</si>
  <si>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</si>
  <si>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</si>
  <si>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</si>
  <si>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</si>
  <si>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</si>
  <si>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</si>
  <si>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</si>
  <si>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</si>
  <si>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</si>
  <si>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</si>
  <si>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</si>
  <si>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</si>
  <si>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</si>
  <si>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</si>
  <si>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</si>
  <si>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</si>
  <si>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</si>
  <si>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</si>
  <si>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</si>
  <si>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</si>
  <si>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</si>
  <si>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</si>
  <si>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</si>
  <si>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</si>
  <si>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</si>
  <si>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</si>
  <si>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</si>
  <si>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</si>
  <si>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</si>
  <si>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</si>
  <si>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</si>
  <si>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</si>
  <si>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</si>
  <si>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</si>
  <si>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</si>
  <si>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</si>
  <si>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</si>
  <si>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</si>
  <si>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</si>
  <si>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</si>
  <si>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</si>
  <si>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</si>
  <si>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</si>
  <si>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</si>
  <si>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</si>
  <si>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</si>
  <si>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</si>
  <si>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</si>
  <si>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</si>
  <si>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</si>
  <si>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</si>
  <si>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</si>
  <si>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</si>
  <si>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</si>
  <si>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</si>
  <si>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</si>
  <si>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</si>
  <si>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</si>
  <si>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</si>
  <si>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</si>
  <si>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</si>
  <si>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</si>
  <si>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</si>
  <si>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</si>
  <si>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</si>
  <si>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</si>
  <si>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</si>
  <si>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</si>
  <si>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</si>
  <si>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</si>
  <si>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</si>
  <si>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</si>
  <si>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</si>
  <si>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</si>
  <si>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</si>
  <si>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</si>
  <si>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</si>
  <si>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</si>
  <si>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</si>
  <si>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</si>
  <si>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</si>
  <si>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</si>
  <si>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</si>
  <si>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</si>
  <si>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</si>
  <si>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</si>
  <si>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</si>
  <si>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</si>
  <si>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</si>
  <si>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</si>
  <si>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</si>
  <si>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</si>
  <si>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</si>
  <si>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</si>
  <si>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</si>
  <si>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</si>
  <si>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</si>
  <si>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</si>
  <si>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</si>
  <si>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</si>
  <si>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</si>
  <si>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</si>
  <si>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</si>
  <si>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</si>
  <si>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</si>
  <si>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</si>
  <si>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</si>
  <si>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</si>
  <si>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</si>
  <si>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</si>
  <si>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</si>
  <si>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</si>
  <si>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</si>
  <si>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</si>
  <si>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</si>
  <si>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</si>
  <si>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</si>
  <si>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</si>
  <si>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</si>
  <si>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</si>
  <si>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</si>
  <si>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</si>
  <si>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</si>
  <si>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</si>
  <si>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</si>
  <si>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</si>
  <si>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</si>
  <si>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</si>
  <si>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</si>
  <si>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</si>
  <si>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</si>
  <si>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</si>
  <si>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</si>
  <si>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</si>
  <si>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</si>
  <si>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</si>
  <si>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</si>
  <si>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</si>
  <si>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</si>
  <si>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</si>
  <si>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</si>
  <si>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</si>
  <si>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</si>
  <si>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</si>
  <si>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</si>
  <si>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</si>
  <si>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</si>
  <si>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</si>
  <si>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</si>
  <si>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</si>
  <si>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</si>
  <si>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</si>
  <si>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</si>
  <si>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</si>
  <si>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</si>
  <si>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</si>
  <si>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</si>
  <si>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</si>
  <si>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</si>
  <si>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</si>
  <si>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</si>
  <si>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</si>
  <si>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</si>
  <si>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</si>
  <si>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</si>
  <si>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</si>
  <si>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</si>
  <si>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</si>
  <si>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</si>
  <si>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</si>
  <si>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</si>
  <si>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</si>
  <si>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</si>
  <si>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</si>
  <si>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</si>
  <si>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</si>
  <si>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</si>
  <si>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</si>
  <si>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</si>
  <si>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</si>
  <si>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</si>
  <si>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</si>
  <si>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</si>
  <si>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</si>
  <si>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</si>
  <si>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</si>
  <si>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</si>
  <si>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</si>
  <si>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</si>
  <si>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</si>
  <si>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</si>
  <si>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</si>
  <si>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</si>
  <si>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</si>
  <si>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</si>
  <si>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</si>
  <si>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</si>
  <si>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</si>
  <si>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</si>
  <si>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</si>
  <si>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</si>
  <si>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</si>
  <si>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</si>
  <si>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</si>
  <si>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</si>
  <si>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</si>
  <si>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</si>
  <si>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</si>
  <si>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</si>
  <si>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</si>
  <si>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</si>
  <si>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</si>
  <si>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</si>
  <si>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</si>
  <si>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</si>
  <si>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</si>
  <si>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</si>
  <si>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</si>
  <si>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</si>
  <si>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</si>
  <si>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</si>
  <si>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</si>
  <si>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</si>
  <si>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</si>
  <si>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</si>
  <si>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</si>
  <si>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</si>
  <si>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</si>
  <si>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</si>
  <si>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</si>
  <si>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</si>
  <si>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</si>
  <si>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</si>
  <si>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</si>
  <si>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</si>
  <si>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</si>
  <si>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</si>
  <si>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</si>
  <si>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</si>
  <si>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</si>
  <si>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</si>
  <si>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</si>
  <si>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</si>
  <si>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</si>
  <si>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</si>
  <si>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</si>
  <si>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</si>
  <si>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</si>
  <si>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</si>
  <si>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</si>
  <si>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</si>
  <si>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</si>
  <si>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</si>
  <si>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</si>
  <si>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</si>
  <si>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</si>
  <si>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</si>
  <si>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</si>
  <si>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</si>
  <si>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</si>
  <si>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</si>
  <si>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</si>
  <si>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</si>
  <si>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</si>
  <si>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</si>
  <si>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</si>
  <si>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</si>
  <si>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</si>
  <si>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</si>
  <si>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</si>
  <si>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</si>
  <si>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</si>
  <si>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</si>
  <si>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</si>
  <si>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</si>
  <si>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</si>
  <si>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</si>
  <si>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</si>
  <si>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</si>
  <si>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</si>
  <si>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</si>
  <si>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</si>
  <si>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</si>
  <si>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</si>
  <si>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</si>
  <si>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</si>
  <si>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</si>
  <si>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</si>
  <si>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</si>
  <si>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</si>
  <si>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</si>
  <si>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</si>
  <si>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</si>
  <si>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</si>
  <si>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</si>
  <si>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</si>
  <si>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</si>
  <si>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</si>
  <si>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</si>
  <si>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</si>
  <si>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</si>
  <si>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</si>
  <si>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</si>
  <si>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</si>
  <si>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</si>
  <si>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</si>
  <si>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</si>
  <si>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</si>
  <si>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</si>
  <si>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</si>
  <si>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</si>
  <si>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</si>
  <si>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</si>
  <si>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</si>
  <si>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</si>
  <si>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</si>
  <si>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</si>
  <si>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</si>
  <si>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</si>
  <si>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</si>
  <si>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</si>
  <si>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</si>
  <si>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</si>
  <si>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</si>
  <si>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</si>
  <si>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</si>
  <si>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</si>
  <si>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</si>
  <si>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</si>
  <si>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</si>
  <si>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</si>
  <si>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</si>
  <si>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</si>
  <si>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</si>
  <si>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</si>
  <si>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</si>
  <si>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</si>
  <si>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</si>
  <si>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</si>
  <si>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</si>
  <si>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</si>
  <si>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</si>
  <si>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</si>
  <si>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</si>
  <si>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</si>
  <si>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</si>
  <si>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</si>
  <si>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</si>
  <si>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</si>
  <si>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</si>
  <si>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</si>
  <si>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</si>
  <si>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</si>
  <si>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</si>
  <si>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</si>
  <si>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</si>
  <si>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</si>
  <si>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</si>
  <si>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</si>
  <si>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</si>
  <si>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</si>
  <si>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</si>
  <si>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</si>
  <si>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</si>
  <si>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</si>
  <si>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</si>
  <si>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</si>
  <si>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</si>
  <si>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</si>
  <si>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</si>
  <si>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</si>
  <si>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</si>
  <si>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</si>
  <si>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</si>
  <si>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</si>
  <si>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</si>
  <si>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</si>
  <si>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</si>
  <si>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</si>
  <si>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</si>
  <si>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</si>
  <si>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</si>
  <si>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</si>
  <si>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</si>
  <si>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</si>
  <si>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</si>
  <si>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</si>
  <si>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</si>
  <si>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</si>
  <si>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</si>
  <si>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</si>
  <si>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</si>
  <si>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</si>
  <si>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</si>
  <si>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</si>
  <si>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</si>
  <si>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</si>
  <si>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</si>
  <si>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</si>
  <si>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</si>
  <si>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</si>
  <si>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</si>
  <si>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</si>
  <si>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</si>
  <si>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</si>
  <si>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</si>
  <si>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</si>
  <si>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</si>
  <si>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</si>
  <si>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</si>
  <si>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</si>
  <si>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</si>
  <si>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</si>
  <si>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</si>
  <si>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</si>
  <si>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</si>
  <si>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</si>
  <si>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</si>
  <si>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</si>
  <si>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</si>
  <si>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</si>
  <si>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</si>
  <si>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</si>
  <si>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</si>
  <si>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</si>
  <si>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</si>
  <si>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</si>
  <si>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</si>
  <si>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</si>
  <si>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</si>
  <si>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</si>
  <si>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</si>
  <si>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</si>
  <si>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</si>
  <si>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</si>
  <si>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</si>
  <si>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</si>
  <si>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</si>
  <si>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</si>
  <si>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</si>
  <si>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</si>
  <si>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</si>
  <si>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</si>
  <si>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</si>
  <si>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</si>
  <si>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</si>
  <si>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</si>
  <si>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</si>
  <si>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</si>
  <si>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</si>
  <si>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</si>
  <si>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</si>
  <si>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</si>
  <si>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</si>
  <si>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</si>
  <si>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</si>
  <si>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</si>
  <si>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</si>
  <si>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</si>
  <si>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</si>
  <si>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</si>
  <si>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</si>
  <si>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</si>
  <si>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</si>
  <si>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</si>
  <si>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</si>
  <si>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</si>
  <si>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</si>
  <si>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</si>
  <si>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</si>
  <si>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</si>
  <si>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</si>
  <si>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</si>
  <si>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</si>
  <si>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</si>
  <si>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</si>
  <si>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</si>
  <si>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</si>
  <si>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</si>
  <si>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</si>
  <si>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</si>
  <si>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</si>
  <si>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</si>
  <si>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</si>
  <si>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</si>
  <si>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</si>
  <si>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</si>
  <si>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</si>
  <si>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</si>
  <si>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</si>
  <si>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</si>
  <si>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</si>
  <si>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</si>
  <si>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</si>
  <si>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</si>
  <si>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</si>
  <si>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</si>
  <si>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</si>
  <si>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</si>
  <si>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</si>
  <si>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</si>
  <si>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</si>
  <si>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</si>
  <si>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</si>
  <si>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</si>
  <si>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</si>
  <si>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</si>
  <si>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</si>
  <si>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</si>
  <si>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</si>
  <si>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</si>
  <si>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</si>
  <si>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</si>
  <si>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</si>
  <si>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</si>
  <si>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</si>
  <si>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</si>
  <si>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</si>
  <si>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</si>
  <si>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</si>
  <si>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</si>
  <si>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</si>
  <si>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</si>
  <si>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</si>
  <si>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</si>
  <si>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</si>
  <si>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</si>
  <si>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</si>
  <si>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</si>
  <si>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</si>
  <si>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</si>
  <si>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</si>
  <si>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</si>
  <si>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</si>
  <si>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</si>
  <si>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</si>
  <si>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</si>
  <si>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</si>
  <si>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</si>
  <si>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</si>
  <si>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</si>
  <si>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</si>
  <si>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</si>
  <si>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</si>
  <si>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</si>
  <si>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</si>
  <si>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</si>
  <si>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</si>
  <si>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</si>
  <si>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</si>
  <si>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</si>
  <si>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</si>
  <si>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</si>
  <si>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</si>
  <si>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</si>
  <si>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</si>
  <si>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</si>
  <si>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</si>
  <si>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</si>
  <si>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</si>
  <si>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</si>
  <si>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</si>
  <si>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</si>
  <si>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</si>
  <si>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</si>
  <si>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</si>
  <si>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</si>
  <si>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</si>
  <si>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</si>
  <si>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</si>
  <si>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</si>
  <si>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</si>
  <si>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</si>
  <si>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</si>
  <si>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</si>
  <si>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</si>
  <si>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</si>
  <si>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</si>
  <si>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</si>
  <si>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</si>
  <si>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</si>
  <si>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</si>
  <si>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</si>
  <si>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</si>
  <si>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</si>
  <si>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</si>
  <si>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</si>
  <si>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</si>
  <si>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</si>
  <si>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</si>
  <si>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</si>
  <si>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</si>
  <si>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</si>
  <si>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</si>
  <si>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</si>
  <si>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</si>
  <si>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</si>
  <si>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</si>
  <si>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</si>
  <si>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</si>
  <si>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</si>
  <si>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</si>
  <si>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</si>
  <si>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</si>
  <si>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</si>
  <si>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</si>
  <si>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</si>
  <si>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</si>
  <si>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</si>
  <si>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</si>
  <si>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</si>
  <si>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</si>
  <si>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</si>
  <si>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</si>
  <si>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</si>
  <si>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</si>
  <si>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</si>
  <si>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</si>
  <si>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</si>
  <si>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</si>
  <si>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</si>
  <si>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</si>
  <si>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</si>
  <si>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</si>
  <si>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</si>
  <si>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</si>
  <si>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</si>
  <si>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</si>
  <si>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</si>
  <si>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</si>
  <si>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</si>
  <si>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</si>
  <si>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</si>
  <si>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</si>
  <si>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</si>
  <si>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</si>
  <si>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</si>
  <si>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</si>
  <si>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</si>
  <si>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</si>
  <si>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</si>
  <si>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</si>
  <si>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</si>
  <si>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</si>
  <si>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</si>
  <si>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</si>
  <si>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</si>
  <si>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</si>
  <si>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</si>
  <si>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</si>
  <si>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</si>
  <si>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</si>
  <si>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</si>
  <si>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</si>
  <si>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</si>
  <si>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</si>
  <si>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</si>
  <si>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</si>
  <si>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</si>
  <si>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</si>
  <si>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</si>
  <si>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</si>
  <si>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</si>
  <si>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</si>
  <si>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</si>
  <si>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</si>
  <si>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</si>
  <si>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</si>
  <si>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</si>
  <si>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</si>
  <si>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</si>
  <si>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</si>
  <si>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</si>
  <si>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</si>
  <si>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</si>
  <si>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</si>
  <si>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</si>
  <si>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</si>
  <si>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</si>
  <si>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</si>
  <si>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</si>
  <si>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</si>
  <si>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</si>
  <si>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</si>
  <si>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</si>
  <si>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</si>
  <si>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</si>
  <si>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</si>
  <si>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</si>
  <si>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</si>
  <si>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</si>
  <si>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</si>
  <si>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</si>
  <si>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</si>
  <si>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</si>
  <si>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</si>
  <si>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</si>
  <si>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</si>
  <si>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</si>
  <si>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</si>
  <si>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</si>
  <si>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</si>
  <si>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</si>
  <si>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</si>
  <si>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</si>
  <si>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</si>
  <si>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</si>
  <si>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</si>
  <si>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</si>
  <si>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</si>
  <si>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</si>
  <si>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</si>
  <si>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</si>
  <si>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</si>
  <si>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</si>
  <si>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</si>
  <si>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</si>
  <si>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</si>
  <si>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</si>
  <si>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</si>
  <si>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</si>
  <si>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</si>
  <si>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</si>
  <si>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</si>
  <si>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</si>
  <si>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</si>
  <si>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</si>
  <si>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</si>
  <si>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</si>
  <si>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</si>
  <si>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</si>
  <si>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</si>
  <si>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</si>
  <si>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</si>
  <si>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</si>
  <si>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</si>
  <si>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</si>
  <si>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</si>
  <si>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</si>
  <si>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</si>
  <si>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</si>
  <si>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</si>
  <si>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</si>
  <si>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</si>
  <si>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</si>
  <si>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</si>
  <si>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</si>
  <si>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</si>
  <si>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</si>
  <si>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</si>
  <si>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</si>
  <si>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</si>
  <si>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</si>
  <si>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</si>
  <si>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</si>
  <si>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</si>
  <si>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</si>
  <si>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</si>
  <si>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</si>
  <si>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</si>
  <si>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</si>
  <si>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</si>
  <si>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</si>
  <si>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</si>
  <si>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</si>
  <si>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</si>
  <si>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</si>
  <si>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</si>
  <si>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</si>
  <si>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</si>
  <si>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</si>
  <si>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</si>
  <si>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</si>
  <si>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</si>
  <si>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</si>
  <si>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</si>
  <si>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</si>
  <si>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</si>
  <si>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</si>
  <si>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</si>
  <si>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</si>
  <si>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</si>
  <si>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</si>
  <si>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</si>
  <si>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</si>
  <si>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</si>
  <si>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</si>
  <si>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</si>
  <si>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</si>
  <si>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</si>
  <si>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</si>
  <si>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</si>
  <si>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</si>
  <si>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</si>
  <si>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</si>
  <si>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</si>
  <si>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</si>
  <si>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</si>
  <si>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</si>
  <si>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</si>
  <si>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</si>
  <si>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</si>
  <si>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</si>
  <si>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</si>
  <si>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</si>
  <si>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</si>
  <si>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</si>
  <si>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</si>
  <si>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</si>
  <si>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</si>
  <si>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</si>
  <si>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</si>
  <si>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</si>
  <si>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</si>
  <si>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</si>
  <si>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</si>
  <si>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</si>
  <si>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</si>
  <si>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</si>
  <si>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</si>
  <si>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</si>
  <si>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</si>
  <si>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</si>
  <si>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</si>
  <si>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</si>
  <si>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</si>
  <si>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</si>
  <si>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</si>
  <si>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</si>
  <si>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</si>
  <si>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</si>
  <si>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</si>
  <si>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</si>
  <si>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</si>
  <si>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</si>
  <si>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</si>
  <si>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</si>
  <si>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</si>
  <si>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</si>
  <si>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</si>
  <si>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</si>
  <si>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</si>
  <si>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</si>
  <si>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</si>
  <si>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</si>
  <si>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</si>
  <si>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</si>
  <si>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</si>
  <si>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</si>
  <si>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</si>
  <si>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</si>
  <si>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</si>
  <si>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</si>
  <si>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</si>
  <si>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</si>
  <si>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</si>
  <si>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</si>
  <si>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</si>
  <si>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</si>
  <si>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</si>
  <si>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</si>
  <si>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</si>
  <si>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</si>
  <si>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</si>
  <si>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</si>
  <si>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</si>
  <si>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</si>
  <si>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</si>
  <si>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</si>
  <si>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</si>
  <si>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</si>
  <si>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</si>
  <si>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</si>
  <si>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</si>
  <si>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</si>
  <si>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</si>
  <si>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</si>
  <si>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</si>
  <si>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</si>
  <si>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</si>
  <si>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</si>
  <si>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</si>
  <si>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</si>
  <si>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</si>
  <si>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</si>
  <si>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</si>
  <si>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</si>
  <si>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</si>
  <si>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</si>
  <si>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</si>
  <si>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</si>
  <si>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</si>
  <si>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</si>
  <si>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</si>
  <si>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</si>
  <si>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</si>
  <si>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</si>
  <si>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</si>
  <si>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</si>
  <si>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</si>
  <si>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</si>
  <si>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</si>
  <si>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</si>
  <si>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</si>
  <si>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</si>
  <si>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</si>
  <si>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</si>
  <si>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</si>
  <si>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</si>
  <si>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</si>
  <si>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</si>
  <si>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</si>
  <si>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</si>
  <si>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</si>
  <si>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</si>
  <si>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</si>
  <si>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</si>
  <si>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</si>
  <si>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</si>
  <si>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</si>
  <si>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</si>
  <si>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</si>
  <si>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</si>
  <si>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</si>
  <si>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</si>
  <si>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</si>
  <si>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</si>
  <si>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</si>
  <si>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</si>
  <si>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</si>
  <si>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</si>
  <si>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</si>
  <si>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</si>
  <si>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</si>
  <si>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</si>
  <si>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</si>
  <si>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</si>
  <si>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</si>
  <si>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</si>
  <si>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</si>
  <si>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</si>
  <si>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</si>
  <si>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</si>
  <si>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</si>
  <si>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</si>
  <si>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</si>
  <si>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</si>
  <si>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</si>
  <si>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</si>
  <si>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</si>
  <si>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</si>
  <si>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</si>
  <si>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</si>
  <si>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</si>
  <si>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</si>
  <si>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</si>
  <si>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</si>
  <si>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</si>
  <si>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</si>
  <si>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</si>
  <si>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</si>
  <si>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</si>
  <si>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</si>
  <si>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</si>
  <si>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</si>
  <si>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</si>
  <si>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</si>
  <si>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</si>
  <si>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</si>
  <si>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</si>
  <si>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</si>
  <si>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</si>
  <si>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</si>
  <si>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</si>
  <si>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</si>
  <si>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</si>
  <si>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</si>
  <si>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</si>
  <si>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</si>
  <si>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</si>
  <si>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</si>
  <si>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</si>
  <si>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</si>
  <si>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</si>
  <si>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</si>
  <si>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</si>
  <si>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</si>
  <si>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</si>
  <si>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</si>
  <si>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</si>
  <si>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</si>
  <si>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</si>
  <si>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</si>
  <si>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</si>
  <si>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</si>
  <si>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</si>
  <si>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</si>
  <si>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</si>
  <si>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</si>
  <si>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</si>
  <si>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</si>
  <si>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</si>
  <si>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</si>
  <si>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</si>
  <si>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</si>
  <si>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</si>
  <si>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</si>
  <si>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</si>
  <si>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</si>
  <si>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</si>
  <si>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</si>
  <si>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</si>
  <si>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</si>
  <si>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</si>
  <si>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</si>
  <si>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</si>
  <si>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</si>
  <si>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</si>
  <si>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</si>
  <si>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</si>
  <si>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</si>
  <si>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</si>
  <si>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</si>
  <si>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</si>
  <si>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</si>
  <si>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</si>
  <si>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</si>
  <si>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</si>
  <si>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</si>
  <si>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</si>
  <si>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</si>
  <si>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</si>
  <si>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</si>
  <si>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</si>
  <si>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</si>
  <si>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</si>
  <si>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</si>
  <si>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</si>
  <si>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</si>
  <si>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</si>
  <si>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</si>
  <si>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</si>
  <si>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</si>
  <si>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</si>
  <si>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</si>
  <si>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</si>
  <si>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</si>
  <si>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</si>
  <si>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</si>
  <si>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</si>
  <si>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</si>
  <si>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</si>
  <si>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</si>
  <si>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</si>
  <si>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</si>
  <si>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</si>
  <si>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</si>
  <si>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</si>
  <si>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</si>
  <si>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</si>
  <si>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</si>
  <si>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</si>
  <si>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</si>
  <si>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</si>
  <si>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</si>
  <si>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</si>
  <si>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</si>
  <si>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</si>
  <si>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</si>
  <si>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</si>
  <si>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</si>
  <si>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</si>
  <si>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</si>
  <si>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</si>
  <si>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</si>
  <si>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</si>
  <si>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</si>
  <si>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</si>
  <si>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</si>
  <si>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</si>
  <si>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</si>
  <si>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</si>
  <si>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</si>
  <si>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</si>
  <si>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</si>
  <si>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</si>
  <si>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</si>
  <si>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</si>
  <si>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</si>
  <si>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</si>
  <si>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</si>
  <si>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</si>
  <si>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</si>
  <si>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</si>
  <si>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</si>
  <si>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</si>
  <si>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</si>
  <si>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</si>
  <si>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</si>
  <si>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</si>
  <si>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</si>
  <si>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</si>
  <si>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</si>
  <si>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</si>
  <si>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</si>
  <si>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</si>
  <si>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</si>
  <si>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</si>
  <si>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</si>
  <si>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</si>
  <si>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</si>
  <si>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</si>
  <si>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</si>
  <si>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</si>
  <si>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</si>
  <si>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</si>
  <si>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</si>
  <si>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</si>
  <si>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</si>
  <si>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</si>
  <si>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</si>
  <si>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</si>
  <si>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</si>
  <si>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</si>
  <si>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</si>
  <si>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</si>
  <si>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</si>
  <si>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</si>
  <si>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</si>
  <si>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</si>
  <si>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</si>
  <si>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</si>
  <si>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</si>
  <si>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</si>
  <si>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</si>
  <si>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</si>
  <si>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</si>
  <si>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</si>
  <si>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</si>
  <si>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</si>
  <si>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</si>
  <si>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</si>
  <si>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</si>
  <si>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</si>
  <si>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</si>
  <si>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</si>
  <si>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</si>
  <si>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</si>
  <si>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</si>
  <si>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</si>
  <si>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</si>
  <si>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</si>
  <si>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</si>
  <si>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</si>
  <si>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</si>
  <si>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</si>
  <si>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</si>
  <si>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</si>
  <si>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</si>
  <si>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</si>
  <si>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</si>
  <si>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</si>
  <si>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</si>
  <si>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</si>
  <si>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</si>
  <si>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</si>
  <si>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</si>
  <si>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</si>
  <si>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</si>
  <si>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</si>
  <si>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</si>
  <si>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</si>
  <si>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</si>
  <si>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</si>
  <si>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</si>
  <si>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</si>
  <si>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</si>
  <si>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</si>
  <si>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</si>
  <si>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</si>
  <si>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</si>
  <si>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</si>
  <si>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</si>
  <si>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</si>
  <si>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</si>
  <si>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</si>
  <si>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</si>
  <si>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</si>
  <si>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</si>
  <si>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</si>
  <si>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</si>
  <si>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</si>
  <si>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</si>
  <si>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</si>
  <si>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</si>
  <si>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</si>
  <si>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</si>
  <si>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</si>
  <si>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</si>
  <si>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</si>
  <si>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</si>
  <si>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</si>
  <si>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</si>
  <si>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</si>
  <si>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</si>
  <si>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</si>
  <si>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</si>
  <si>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</si>
  <si>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</si>
  <si>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</si>
  <si>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</si>
  <si>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</si>
  <si>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</si>
  <si>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</si>
  <si>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</si>
  <si>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</si>
  <si>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</si>
  <si>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</si>
  <si>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</si>
  <si>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</si>
  <si>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</si>
  <si>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</si>
  <si>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</si>
  <si>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</si>
  <si>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</si>
  <si>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</si>
  <si>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</si>
  <si>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</si>
  <si>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</si>
  <si>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</si>
  <si>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</si>
  <si>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</si>
  <si>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</si>
  <si>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</si>
  <si>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</si>
  <si>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</si>
  <si>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</si>
  <si>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</si>
  <si>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</si>
  <si>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</si>
  <si>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</si>
  <si>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</si>
  <si>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</si>
  <si>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</si>
  <si>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</si>
  <si>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</si>
  <si>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</si>
  <si>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</si>
  <si>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</si>
  <si>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</si>
  <si>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</si>
  <si>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</si>
  <si>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</si>
  <si>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</si>
  <si>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</si>
  <si>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</si>
  <si>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</si>
  <si>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</si>
  <si>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</si>
  <si>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</si>
  <si>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</si>
  <si>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</si>
  <si>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</si>
  <si>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</si>
  <si>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</si>
  <si>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</si>
  <si>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</si>
  <si>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</si>
  <si>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</si>
  <si>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</si>
  <si>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</si>
  <si>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</si>
  <si>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</si>
  <si>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</si>
  <si>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</si>
  <si>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</si>
  <si>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</si>
  <si>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</si>
  <si>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</si>
  <si>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</si>
  <si>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</si>
  <si>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</si>
  <si>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</si>
  <si>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</si>
  <si>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</si>
  <si>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</si>
  <si>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</si>
  <si>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</si>
  <si>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</si>
  <si>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</si>
  <si>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</si>
  <si>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</si>
  <si>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</si>
  <si>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</si>
  <si>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</si>
  <si>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</si>
  <si>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</si>
  <si>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</si>
  <si>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</si>
  <si>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</si>
  <si>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</si>
  <si>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</si>
  <si>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</si>
  <si>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</si>
  <si>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</si>
  <si>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</si>
  <si>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</si>
  <si>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</si>
  <si>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</si>
  <si>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</si>
  <si>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</si>
  <si>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</si>
  <si>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</si>
  <si>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</si>
  <si>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</si>
  <si>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</si>
  <si>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</si>
  <si>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</si>
  <si>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</si>
  <si>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</si>
  <si>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</si>
  <si>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</si>
  <si>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</si>
  <si>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</si>
  <si>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</si>
  <si>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</si>
  <si>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</si>
  <si>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</si>
  <si>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</si>
  <si>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</si>
  <si>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</si>
  <si>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</si>
  <si>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</si>
  <si>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</si>
  <si>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</si>
  <si>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</si>
  <si>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</si>
  <si>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</si>
  <si>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</si>
  <si>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</si>
  <si>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</si>
  <si>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</si>
  <si>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</si>
  <si>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</si>
  <si>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</si>
  <si>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</si>
  <si>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</si>
  <si>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</si>
  <si>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</si>
  <si>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</si>
  <si>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</si>
  <si>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</si>
  <si>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</si>
  <si>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</si>
  <si>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</si>
  <si>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</si>
  <si>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</si>
  <si>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</si>
  <si>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</si>
  <si>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</si>
  <si>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</si>
  <si>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</si>
  <si>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</si>
  <si>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</si>
  <si>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</si>
  <si>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</si>
  <si>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</si>
  <si>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</si>
  <si>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</si>
  <si>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</si>
  <si>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</si>
  <si>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</si>
  <si>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</si>
  <si>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</si>
  <si>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</si>
  <si>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</si>
  <si>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</si>
  <si>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</si>
  <si>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</si>
  <si>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</si>
  <si>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</si>
  <si>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</si>
  <si>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</si>
  <si>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</si>
  <si>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</si>
  <si>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</si>
  <si>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</si>
  <si>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</si>
  <si>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</si>
  <si>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</si>
  <si>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</si>
  <si>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</si>
  <si>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</si>
  <si>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</si>
  <si>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</si>
  <si>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</si>
  <si>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</si>
  <si>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</si>
  <si>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</si>
  <si>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</si>
  <si>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</si>
  <si>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</si>
  <si>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</si>
  <si>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</si>
  <si>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</si>
  <si>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</si>
  <si>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</si>
  <si>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</si>
  <si>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</si>
  <si>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</si>
  <si>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</si>
  <si>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</si>
  <si>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</si>
  <si>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</si>
  <si>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</si>
  <si>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</si>
  <si>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</si>
  <si>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</si>
  <si>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</si>
  <si>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</si>
  <si>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</si>
  <si>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</si>
  <si>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</si>
  <si>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</si>
  <si>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</si>
  <si>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</si>
  <si>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</si>
  <si>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</si>
  <si>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</si>
  <si>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</si>
  <si>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</si>
  <si>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</si>
  <si>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</si>
  <si>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</si>
  <si>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</si>
  <si>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</si>
  <si>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</si>
  <si>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</si>
  <si>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</si>
  <si>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</si>
  <si>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</si>
  <si>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</si>
  <si>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</si>
  <si>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</si>
  <si>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</si>
  <si>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</si>
  <si>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</si>
  <si>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</si>
  <si>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</si>
  <si>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</si>
  <si>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</si>
  <si>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</si>
  <si>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</si>
  <si>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</si>
  <si>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</si>
  <si>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</si>
  <si>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</si>
  <si>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</si>
  <si>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</si>
  <si>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</si>
  <si>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</si>
  <si>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</si>
  <si>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</si>
  <si>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</si>
  <si>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</si>
  <si>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</si>
  <si>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</si>
  <si>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</si>
  <si>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</si>
  <si>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</si>
  <si>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</si>
  <si>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</si>
  <si>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</si>
  <si>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</si>
  <si>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</si>
  <si>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</si>
  <si>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</si>
  <si>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</si>
  <si>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</si>
  <si>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</si>
  <si>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</si>
  <si>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</si>
  <si>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</si>
  <si>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</si>
  <si>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</si>
  <si>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</si>
  <si>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</si>
  <si>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</si>
  <si>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</si>
  <si>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</si>
  <si>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</si>
  <si>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</si>
  <si>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</si>
  <si>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</si>
  <si>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</si>
  <si>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</si>
  <si>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</si>
  <si>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</si>
  <si>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</si>
  <si>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</si>
  <si>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</si>
  <si>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</si>
  <si>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</si>
  <si>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</si>
  <si>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</si>
  <si>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</si>
  <si>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</si>
  <si>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</si>
  <si>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</si>
  <si>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</si>
  <si>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</si>
  <si>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</si>
  <si>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</si>
  <si>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</si>
  <si>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</si>
  <si>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</si>
  <si>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</si>
  <si>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</si>
  <si>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</si>
  <si>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</si>
  <si>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</si>
  <si>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</si>
  <si>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</si>
  <si>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</si>
  <si>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</si>
  <si>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</si>
  <si>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</si>
  <si>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</si>
  <si>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</si>
  <si>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</si>
  <si>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</si>
  <si>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</si>
  <si>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</si>
  <si>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</si>
  <si>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</si>
  <si>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</si>
  <si>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</si>
  <si>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</si>
  <si>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</si>
  <si>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</si>
  <si>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</si>
  <si>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</si>
  <si>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</si>
  <si>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</si>
  <si>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</si>
  <si>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</si>
  <si>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</si>
  <si>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</si>
  <si>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</si>
  <si>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</si>
  <si>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</si>
  <si>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</si>
  <si>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</si>
  <si>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</si>
  <si>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</si>
  <si>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</si>
  <si>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</si>
  <si>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</si>
  <si>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</si>
  <si>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</si>
  <si>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</si>
  <si>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</si>
  <si>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</si>
  <si>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</si>
  <si>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</si>
  <si>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</si>
  <si>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</si>
  <si>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</si>
  <si>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</si>
  <si>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</si>
  <si>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</si>
  <si>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</si>
  <si>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</si>
  <si>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</si>
  <si>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</si>
  <si>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</si>
  <si>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</si>
  <si>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</si>
  <si>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</si>
  <si>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</si>
  <si>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</si>
  <si>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</si>
  <si>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</si>
  <si>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</si>
  <si>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</si>
  <si>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</si>
  <si>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</si>
  <si>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</si>
  <si>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</si>
  <si>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</si>
  <si>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</si>
  <si>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</si>
  <si>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</si>
  <si>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</si>
  <si>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</si>
  <si>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</si>
  <si>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</si>
  <si>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</si>
  <si>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</si>
  <si>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</si>
  <si>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</si>
  <si>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</si>
  <si>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</si>
  <si>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</si>
  <si>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</si>
  <si>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</si>
  <si>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</si>
  <si>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</si>
  <si>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</si>
  <si>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</si>
  <si>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</si>
  <si>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</si>
  <si>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</si>
  <si>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</si>
  <si>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</si>
  <si>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</si>
  <si>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</si>
  <si>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</si>
  <si>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</si>
  <si>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</si>
  <si>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</si>
  <si>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</si>
  <si>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</si>
  <si>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</si>
  <si>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</si>
  <si>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</si>
  <si>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</si>
  <si>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</si>
  <si>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</si>
  <si>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</si>
  <si>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</si>
  <si>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</si>
  <si>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</si>
  <si>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</si>
  <si>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</si>
  <si>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</si>
  <si>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</si>
  <si>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</si>
  <si>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</si>
  <si>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</si>
  <si>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</si>
  <si>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</si>
  <si>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</si>
  <si>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</si>
  <si>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</si>
  <si>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</si>
  <si>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</si>
  <si>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</si>
  <si>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</si>
  <si>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</si>
  <si>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</si>
  <si>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</si>
  <si>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</si>
  <si>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</si>
  <si>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</si>
  <si>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</si>
  <si>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</si>
  <si>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</si>
  <si>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</si>
  <si>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</si>
  <si>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</si>
  <si>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</si>
  <si>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</si>
  <si>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</si>
  <si>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</si>
  <si>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</si>
  <si>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</si>
  <si>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</si>
  <si>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</si>
  <si>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</si>
  <si>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</si>
  <si>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</si>
  <si>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</si>
  <si>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</si>
  <si>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</si>
  <si>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</si>
  <si>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</si>
  <si>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</si>
  <si>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</si>
  <si>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</si>
  <si>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</si>
  <si>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</si>
  <si>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</si>
  <si>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</si>
  <si>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</si>
  <si>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</si>
  <si>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</si>
  <si>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</si>
  <si>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</si>
  <si>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</si>
  <si>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</si>
  <si>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</si>
  <si>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</si>
  <si>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</si>
  <si>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</si>
  <si>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</si>
  <si>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</si>
  <si>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</si>
  <si>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</si>
  <si>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</si>
  <si>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</si>
  <si>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</si>
  <si>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</si>
  <si>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</si>
  <si>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</si>
  <si>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</si>
  <si>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</si>
  <si>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</si>
  <si>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</si>
  <si>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</si>
  <si>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</si>
  <si>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</si>
  <si>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</si>
  <si>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</si>
  <si>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</si>
  <si>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</si>
  <si>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</si>
  <si>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</si>
  <si>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</si>
  <si>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</si>
  <si>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</si>
  <si>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</si>
  <si>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</si>
  <si>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</si>
  <si>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</si>
  <si>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</si>
  <si>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</si>
  <si>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</si>
  <si>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</si>
  <si>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</si>
  <si>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</si>
  <si>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</si>
  <si>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</si>
  <si>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</si>
  <si>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</si>
  <si>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</si>
  <si>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</si>
  <si>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</si>
  <si>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</si>
  <si>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</si>
  <si>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</si>
  <si>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</si>
  <si>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</si>
  <si>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</si>
  <si>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</si>
  <si>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</si>
  <si>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</si>
  <si>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</si>
  <si>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</si>
  <si>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</si>
  <si>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</si>
  <si>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</si>
  <si>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</si>
  <si>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</si>
  <si>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</si>
  <si>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</si>
  <si>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</si>
  <si>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</si>
  <si>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</si>
  <si>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</si>
  <si>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</si>
  <si>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</si>
  <si>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</si>
  <si>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</si>
  <si>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</si>
  <si>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</si>
  <si>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</si>
  <si>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</si>
  <si>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</si>
  <si>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</si>
  <si>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</si>
  <si>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</si>
  <si>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</si>
  <si>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</si>
  <si>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</si>
  <si>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</si>
  <si>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</si>
  <si>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</si>
  <si>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</si>
  <si>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</si>
  <si>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</si>
  <si>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</si>
  <si>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</si>
  <si>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</si>
  <si>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</si>
  <si>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</si>
  <si>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</si>
  <si>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</si>
  <si>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</si>
  <si>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</si>
  <si>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</si>
  <si>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</si>
  <si>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</si>
  <si>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</si>
  <si>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</si>
  <si>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</si>
  <si>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</si>
  <si>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</si>
  <si>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</si>
  <si>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</si>
  <si>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</si>
  <si>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</si>
  <si>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</si>
  <si>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</si>
  <si>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</si>
  <si>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</si>
  <si>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</si>
  <si>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</si>
  <si>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</si>
  <si>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</si>
  <si>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</si>
  <si>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</si>
  <si>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</si>
  <si>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</si>
  <si>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</si>
  <si>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</si>
  <si>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</si>
  <si>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</si>
  <si>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</si>
  <si>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</si>
  <si>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</si>
  <si>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</si>
  <si>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</si>
  <si>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</si>
  <si>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</si>
  <si>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</si>
  <si>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</si>
  <si>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</si>
  <si>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</si>
  <si>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</si>
  <si>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</si>
  <si>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</si>
  <si>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</si>
  <si>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</si>
  <si>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</si>
  <si>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</si>
  <si>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</si>
  <si>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</si>
  <si>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</si>
  <si>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</si>
  <si>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</si>
  <si>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</si>
  <si>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</si>
  <si>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</si>
  <si>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</si>
  <si>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</si>
  <si>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</si>
  <si>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</si>
  <si>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</si>
  <si>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</si>
  <si>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</si>
  <si>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</si>
  <si>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</si>
  <si>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</si>
  <si>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</si>
  <si>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</si>
  <si>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</si>
  <si>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</si>
  <si>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</si>
  <si>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</si>
  <si>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</si>
  <si>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</si>
  <si>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</si>
  <si>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</si>
  <si>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</si>
  <si>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</si>
  <si>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</si>
  <si>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</si>
  <si>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</si>
  <si>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</si>
  <si>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</si>
  <si>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</si>
  <si>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</si>
  <si>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</si>
  <si>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</si>
  <si>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</si>
  <si>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</si>
  <si>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</si>
  <si>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</si>
  <si>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</si>
  <si>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</si>
  <si>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</si>
  <si>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</si>
  <si>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</si>
  <si>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</si>
  <si>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</si>
  <si>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</si>
  <si>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</si>
  <si>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</si>
  <si>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</si>
  <si>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</si>
  <si>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</si>
  <si>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</si>
  <si>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</si>
  <si>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</si>
  <si>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</si>
  <si>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</si>
  <si>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</si>
  <si>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</si>
  <si>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</si>
  <si>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</si>
  <si>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</si>
  <si>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</si>
  <si>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</si>
  <si>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</si>
  <si>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</si>
  <si>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</si>
  <si>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</si>
  <si>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</si>
  <si>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</si>
  <si>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</si>
  <si>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</si>
  <si>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</si>
  <si>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</si>
  <si>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</si>
  <si>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</si>
  <si>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</si>
  <si>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</si>
  <si>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</si>
  <si>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</si>
  <si>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</si>
  <si>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</si>
  <si>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</si>
  <si>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</si>
  <si>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</si>
  <si>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</si>
  <si>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</si>
  <si>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</si>
  <si>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</si>
  <si>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</si>
  <si>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</si>
  <si>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</si>
  <si>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</si>
  <si>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</si>
  <si>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</si>
  <si>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</si>
  <si>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</si>
  <si>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</si>
  <si>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</si>
  <si>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</si>
  <si>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</si>
  <si>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</si>
  <si>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</si>
  <si>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</si>
  <si>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</si>
  <si>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</si>
  <si>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</si>
  <si>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</si>
  <si>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</si>
  <si>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</si>
  <si>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</si>
  <si>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</si>
  <si>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</si>
  <si>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</si>
  <si>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</si>
  <si>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</si>
  <si>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</si>
  <si>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</si>
  <si>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</si>
  <si>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</si>
  <si>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</si>
  <si>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</si>
  <si>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</si>
  <si>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</si>
  <si>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</si>
  <si>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</si>
  <si>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</si>
  <si>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</si>
  <si>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</si>
  <si>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</si>
  <si>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</si>
  <si>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</si>
  <si>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</si>
  <si>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</si>
  <si>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</si>
  <si>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</si>
  <si>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</si>
  <si>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</si>
  <si>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</si>
  <si>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</si>
  <si>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</si>
  <si>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</si>
  <si>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</si>
  <si>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</si>
  <si>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</si>
  <si>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</si>
  <si>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</si>
  <si>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</si>
  <si>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</si>
  <si>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</si>
  <si>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</si>
  <si>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</si>
  <si>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</si>
  <si>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</si>
  <si>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</si>
  <si>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</si>
  <si>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</si>
  <si>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</si>
  <si>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</si>
  <si>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</si>
  <si>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</si>
  <si>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</si>
  <si>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</si>
  <si>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</si>
  <si>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</si>
  <si>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</si>
  <si>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</si>
  <si>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</si>
  <si>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</si>
  <si>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</si>
  <si>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</si>
  <si>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</si>
  <si>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</si>
  <si>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</si>
  <si>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</si>
  <si>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</si>
  <si>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</si>
  <si>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</si>
  <si>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</si>
  <si>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</si>
  <si>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</si>
  <si>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</si>
  <si>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</si>
  <si>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</si>
  <si>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</si>
  <si>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</si>
  <si>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</si>
  <si>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</si>
  <si>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</si>
  <si>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</si>
  <si>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</si>
  <si>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</si>
  <si>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</si>
  <si>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</si>
  <si>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</si>
  <si>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</si>
  <si>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</si>
  <si>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</si>
  <si>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</si>
  <si>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</si>
  <si>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</si>
  <si>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</si>
  <si>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</si>
  <si>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</si>
  <si>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</si>
  <si>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</si>
  <si>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</si>
  <si>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</si>
  <si>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</si>
  <si>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</si>
  <si>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</si>
  <si>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</si>
  <si>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</si>
  <si>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</si>
  <si>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</si>
  <si>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</si>
  <si>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</si>
  <si>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</si>
  <si>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</si>
  <si>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</si>
  <si>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</si>
  <si>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</si>
  <si>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</si>
  <si>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</si>
  <si>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</si>
  <si>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</si>
  <si>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</si>
  <si>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</si>
  <si>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</si>
  <si>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</si>
  <si>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</si>
  <si>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</si>
  <si>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</si>
  <si>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</si>
  <si>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</si>
  <si>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</si>
  <si>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</si>
  <si>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</si>
  <si>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</si>
  <si>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</si>
  <si>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</si>
  <si>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</si>
  <si>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</si>
  <si>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</si>
  <si>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</si>
  <si>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</si>
  <si>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</si>
  <si>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</si>
  <si>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</si>
  <si>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</si>
  <si>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</si>
  <si>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</si>
  <si>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</si>
  <si>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</si>
  <si>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</si>
  <si>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</si>
  <si>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</si>
  <si>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</si>
  <si>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</si>
  <si>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</si>
  <si>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</si>
  <si>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</si>
  <si>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</si>
  <si>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</si>
  <si>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</si>
  <si>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</si>
  <si>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</si>
  <si>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</si>
  <si>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</si>
  <si>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</si>
  <si>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</si>
  <si>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</si>
  <si>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</si>
  <si>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</si>
  <si>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</si>
  <si>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</si>
  <si>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</si>
  <si>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</si>
  <si>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</si>
  <si>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</si>
  <si>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</si>
  <si>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</si>
  <si>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</si>
  <si>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</si>
  <si>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</si>
  <si>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</si>
  <si>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</si>
  <si>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</si>
  <si>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</si>
  <si>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</si>
  <si>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</si>
  <si>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</si>
  <si>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</si>
  <si>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</si>
  <si>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</si>
  <si>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</si>
  <si>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</si>
  <si>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</si>
  <si>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</si>
  <si>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</si>
  <si>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</si>
  <si>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</si>
  <si>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</si>
  <si>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</si>
  <si>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</si>
  <si>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</si>
  <si>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</si>
  <si>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</si>
  <si>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</si>
  <si>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</si>
  <si>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</si>
  <si>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</si>
  <si>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</si>
  <si>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</si>
  <si>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</si>
  <si>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</si>
  <si>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</si>
  <si>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</si>
  <si>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</si>
  <si>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</si>
  <si>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</si>
  <si>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</si>
  <si>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</si>
  <si>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</si>
  <si>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</si>
  <si>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</si>
  <si>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</si>
  <si>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</si>
  <si>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</si>
  <si>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</si>
  <si>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</si>
  <si>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</si>
  <si>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</si>
  <si>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</si>
  <si>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</si>
  <si>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</si>
  <si>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</si>
  <si>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</si>
  <si>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</si>
  <si>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</si>
  <si>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</si>
  <si>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</si>
  <si>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</si>
  <si>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</si>
  <si>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</si>
  <si>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</si>
  <si>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</si>
  <si>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</si>
  <si>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</si>
  <si>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</si>
  <si>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</si>
  <si>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</si>
  <si>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</si>
  <si>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</si>
  <si>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</si>
  <si>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</si>
  <si>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</si>
  <si>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</si>
  <si>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</si>
  <si>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</si>
  <si>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</si>
  <si>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</si>
  <si>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</si>
  <si>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</si>
  <si>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</si>
  <si>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</si>
  <si>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</si>
  <si>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</si>
  <si>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</si>
  <si>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</si>
  <si>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</si>
  <si>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</si>
  <si>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</si>
  <si>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</si>
  <si>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</si>
  <si>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</si>
  <si>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</si>
  <si>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</si>
  <si>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</si>
  <si>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</si>
  <si>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</si>
  <si>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</si>
  <si>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</si>
  <si>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</si>
  <si>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</si>
  <si>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</si>
  <si>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</si>
  <si>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</si>
  <si>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</si>
  <si>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</si>
  <si>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</si>
  <si>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</si>
  <si>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</si>
  <si>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</si>
  <si>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</si>
  <si>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</si>
  <si>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</si>
  <si>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</si>
  <si>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</si>
  <si>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</si>
  <si>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</si>
  <si>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</si>
  <si>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</si>
  <si>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</si>
  <si>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</si>
  <si>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</si>
  <si>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</si>
  <si>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</si>
  <si>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</si>
  <si>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</si>
  <si>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</si>
  <si>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</si>
  <si>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</si>
  <si>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</si>
  <si>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</si>
  <si>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</si>
  <si>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</si>
  <si>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</si>
  <si>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</si>
  <si>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</si>
  <si>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</si>
  <si>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</si>
  <si>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</si>
  <si>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</si>
  <si>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</si>
  <si>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</si>
  <si>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</si>
  <si>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</si>
  <si>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</si>
  <si>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</si>
  <si>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</si>
  <si>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</si>
  <si>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</si>
  <si>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</si>
  <si>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</si>
  <si>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</si>
  <si>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</si>
  <si>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</si>
  <si>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</si>
  <si>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</si>
  <si>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</si>
  <si>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</si>
  <si>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</si>
  <si>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</si>
  <si>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</si>
  <si>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</si>
  <si>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</si>
  <si>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</si>
  <si>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</si>
  <si>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</si>
  <si>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</si>
  <si>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</si>
  <si>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</si>
  <si>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</si>
  <si>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</si>
  <si>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</si>
  <si>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</si>
  <si>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</si>
  <si>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</si>
  <si>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</si>
  <si>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</si>
  <si>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</si>
  <si>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</si>
  <si>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</si>
  <si>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</si>
  <si>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</si>
  <si>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</si>
  <si>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</si>
  <si>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</si>
  <si>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</si>
  <si>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</si>
  <si>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</si>
  <si>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</si>
  <si>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</si>
  <si>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</si>
  <si>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</si>
  <si>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</si>
  <si>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</si>
  <si>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</si>
  <si>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</si>
  <si>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</si>
  <si>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</si>
  <si>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</si>
  <si>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</si>
  <si>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</si>
  <si>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</si>
  <si>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</si>
  <si>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</si>
  <si>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</si>
  <si>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</si>
  <si>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</si>
  <si>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</si>
  <si>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</si>
  <si>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</si>
  <si>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</si>
  <si>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</si>
  <si>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</si>
  <si>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</si>
  <si>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</si>
  <si>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</si>
  <si>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</si>
  <si>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</si>
  <si>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</si>
  <si>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</si>
  <si>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</si>
  <si>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</si>
  <si>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</si>
  <si>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</si>
  <si>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</si>
  <si>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</si>
  <si>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</si>
  <si>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</si>
  <si>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</si>
  <si>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</si>
  <si>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</si>
  <si>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</si>
  <si>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</si>
  <si>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</si>
  <si>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</si>
  <si>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</si>
  <si>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</si>
  <si>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</si>
  <si>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</si>
  <si>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</si>
  <si>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</si>
  <si>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</si>
  <si>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</si>
  <si>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</si>
  <si>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</si>
  <si>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</si>
  <si>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</si>
  <si>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</si>
  <si>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</si>
  <si>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</si>
  <si>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</si>
  <si>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</si>
  <si>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</si>
  <si>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</si>
  <si>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</si>
  <si>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</si>
  <si>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</si>
  <si>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</si>
  <si>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</si>
  <si>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</si>
  <si>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</si>
  <si>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</si>
  <si>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</si>
  <si>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</si>
  <si>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</si>
  <si>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</si>
  <si>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</si>
  <si>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</si>
  <si>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</si>
  <si>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</si>
  <si>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</si>
  <si>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</si>
  <si>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</si>
  <si>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</si>
  <si>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</si>
  <si>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</si>
  <si>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</si>
  <si>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</si>
  <si>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</si>
  <si>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</si>
  <si>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</si>
  <si>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</si>
  <si>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</si>
  <si>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</si>
  <si>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</si>
  <si>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</si>
  <si>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</si>
  <si>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</si>
  <si>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</si>
  <si>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</si>
  <si>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</si>
  <si>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</si>
  <si>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</si>
  <si>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</si>
  <si>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</si>
  <si>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</si>
  <si>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</si>
  <si>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</si>
  <si>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</si>
  <si>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</si>
  <si>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</si>
  <si>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</si>
  <si>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</si>
  <si>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</si>
  <si>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</si>
  <si>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</si>
  <si>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</si>
  <si>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</si>
  <si>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</si>
  <si>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</si>
  <si>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</si>
  <si>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</si>
  <si>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</si>
  <si>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</si>
  <si>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</si>
  <si>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</si>
  <si>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</si>
  <si>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</si>
  <si>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</si>
  <si>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</si>
  <si>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</si>
  <si>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</si>
  <si>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</si>
  <si>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</si>
  <si>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</si>
  <si>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</si>
  <si>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</si>
  <si>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</si>
  <si>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</si>
  <si>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</si>
  <si>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</si>
  <si>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</si>
  <si>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</si>
  <si>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</si>
  <si>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</si>
  <si>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</si>
  <si>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</si>
  <si>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</si>
  <si>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</si>
  <si>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</si>
  <si>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</si>
  <si>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</si>
  <si>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</si>
  <si>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</si>
  <si>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</si>
  <si>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</si>
  <si>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</si>
  <si>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</si>
  <si>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</si>
  <si>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</si>
  <si>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</si>
  <si>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</si>
  <si>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</si>
  <si>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</si>
  <si>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</si>
  <si>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</si>
  <si>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</si>
  <si>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</si>
  <si>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</si>
  <si>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</si>
  <si>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</si>
  <si>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</si>
  <si>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</si>
  <si>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</si>
  <si>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</si>
  <si>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</si>
  <si>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</si>
  <si>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</si>
  <si>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</si>
  <si>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</si>
  <si>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</si>
  <si>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</si>
  <si>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</si>
  <si>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</si>
  <si>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</si>
  <si>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</si>
  <si>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</si>
  <si>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</si>
  <si>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</si>
  <si>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</si>
  <si>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</si>
  <si>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</si>
  <si>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</si>
  <si>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</si>
  <si>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</si>
  <si>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</si>
  <si>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</si>
  <si>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</si>
  <si>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</si>
  <si>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</si>
  <si>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</si>
  <si>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</si>
  <si>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</si>
  <si>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</si>
  <si>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</si>
  <si>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</si>
  <si>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</si>
  <si>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</si>
  <si>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</si>
  <si>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</si>
  <si>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</si>
  <si>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</si>
  <si>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</si>
  <si>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</si>
  <si>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</si>
  <si>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</si>
  <si>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</si>
  <si>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</si>
  <si>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</si>
  <si>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</si>
  <si>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</si>
  <si>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</si>
  <si>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</si>
  <si>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</si>
  <si>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</si>
  <si>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</si>
  <si>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</si>
  <si>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</si>
  <si>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</si>
  <si>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</si>
  <si>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</si>
  <si>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</si>
  <si>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</si>
  <si>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</si>
  <si>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</si>
  <si>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</si>
  <si>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</si>
  <si>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</si>
  <si>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</si>
  <si>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</si>
  <si>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</si>
  <si>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</si>
  <si>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</si>
  <si>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</si>
  <si>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</si>
  <si>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</si>
  <si>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</si>
  <si>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</si>
  <si>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</si>
  <si>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</si>
  <si>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</si>
  <si>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</si>
  <si>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</si>
  <si>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</si>
  <si>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</si>
  <si>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</si>
  <si>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</si>
  <si>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</si>
  <si>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</si>
  <si>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</si>
  <si>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</si>
  <si>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</si>
  <si>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</si>
  <si>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</si>
  <si>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</si>
  <si>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</si>
  <si>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</si>
  <si>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</si>
  <si>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</si>
  <si>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</si>
  <si>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</si>
  <si>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</si>
  <si>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</si>
  <si>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</si>
  <si>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</si>
  <si>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</si>
  <si>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</si>
  <si>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</si>
  <si>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</si>
  <si>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</si>
  <si>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</si>
  <si>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</si>
  <si>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</si>
  <si>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</si>
  <si>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</si>
  <si>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</si>
  <si>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</si>
  <si>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</si>
  <si>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</si>
  <si>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</si>
  <si>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</si>
  <si>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</si>
  <si>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</si>
  <si>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</si>
  <si>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</si>
  <si>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</si>
  <si>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</si>
  <si>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</si>
  <si>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</si>
  <si>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</si>
  <si>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</si>
  <si>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</si>
  <si>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</si>
  <si>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</si>
  <si>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</si>
  <si>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</si>
  <si>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</si>
  <si>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</si>
  <si>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</si>
  <si>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</si>
  <si>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</si>
  <si>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</si>
  <si>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</si>
  <si>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</si>
  <si>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</si>
  <si>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</si>
  <si>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</si>
  <si>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</si>
  <si>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</si>
  <si>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</si>
  <si>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</si>
  <si>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</si>
  <si>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</si>
  <si>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</si>
  <si>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</si>
  <si>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</si>
  <si>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</si>
  <si>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</si>
  <si>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</si>
  <si>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</si>
  <si>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</si>
  <si>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</si>
  <si>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</si>
  <si>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</si>
  <si>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</si>
  <si>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</si>
  <si>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</si>
  <si>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</si>
  <si>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</si>
  <si>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</si>
  <si>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</si>
  <si>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</si>
  <si>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</si>
  <si>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</si>
  <si>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</si>
  <si>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</si>
  <si>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</si>
  <si>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</si>
  <si>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</si>
  <si>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</si>
  <si>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</si>
  <si>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</si>
  <si>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</si>
  <si>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</si>
  <si>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</si>
  <si>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</si>
  <si>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</si>
  <si>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</si>
  <si>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</si>
  <si>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</si>
  <si>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</si>
  <si>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</si>
  <si>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</si>
  <si>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</si>
  <si>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</si>
  <si>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</si>
  <si>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</si>
  <si>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</si>
  <si>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</si>
  <si>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</si>
  <si>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</si>
  <si>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</si>
  <si>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</si>
  <si>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</si>
  <si>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</si>
  <si>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</si>
  <si>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</si>
  <si>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</si>
  <si>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</si>
  <si>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</si>
  <si>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</si>
  <si>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</si>
  <si>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</si>
  <si>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</si>
  <si>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</si>
  <si>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</si>
  <si>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</si>
  <si>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</si>
  <si>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</si>
  <si>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</si>
  <si>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</si>
  <si>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</si>
  <si>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</si>
  <si>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</si>
  <si>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</si>
  <si>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</si>
  <si>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</si>
  <si>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</si>
  <si>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</si>
  <si>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</si>
  <si>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</si>
  <si>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</si>
  <si>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</si>
  <si>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</si>
  <si>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</si>
  <si>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</si>
  <si>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</si>
  <si>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</si>
  <si>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</si>
  <si>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</si>
  <si>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</si>
  <si>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</si>
  <si>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</si>
  <si>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</si>
  <si>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</si>
  <si>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</si>
  <si>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</si>
  <si>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</si>
  <si>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</si>
  <si>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</si>
  <si>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</si>
  <si>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</si>
  <si>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</si>
  <si>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</si>
  <si>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</si>
  <si>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</si>
  <si>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</si>
  <si>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</si>
  <si>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</si>
  <si>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</si>
  <si>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</si>
  <si>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</si>
  <si>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</si>
  <si>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</si>
  <si>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</si>
  <si>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</si>
  <si>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</si>
  <si>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</si>
  <si>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</si>
  <si>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</si>
  <si>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</si>
  <si>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</si>
  <si>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</si>
  <si>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</si>
  <si>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</si>
  <si>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</si>
  <si>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</si>
  <si>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</si>
  <si>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</si>
  <si>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</si>
  <si>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</si>
  <si>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</si>
  <si>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</si>
  <si>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</si>
  <si>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</si>
  <si>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</si>
  <si>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</si>
  <si>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</si>
  <si>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</si>
  <si>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</si>
  <si>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</si>
  <si>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</si>
  <si>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</si>
  <si>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</si>
  <si>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</si>
  <si>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</si>
  <si>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</si>
  <si>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</si>
  <si>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</si>
  <si>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</si>
  <si>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</si>
  <si>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</si>
  <si>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</si>
  <si>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</si>
  <si>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</si>
  <si>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</si>
  <si>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</si>
  <si>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</si>
  <si>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</si>
  <si>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</si>
  <si>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</si>
  <si>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</si>
  <si>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</si>
  <si>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</si>
  <si>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</si>
  <si>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</si>
  <si>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</si>
  <si>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</si>
  <si>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</si>
  <si>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</si>
  <si>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</si>
  <si>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</si>
  <si>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</si>
  <si>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</si>
  <si>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</si>
  <si>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</si>
  <si>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</si>
  <si>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</si>
  <si>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</si>
  <si>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</si>
  <si>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</si>
  <si>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</si>
  <si>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</si>
  <si>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</si>
  <si>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</si>
  <si>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</si>
  <si>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</si>
  <si>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</si>
  <si>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</si>
  <si>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</si>
  <si>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</si>
  <si>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</si>
  <si>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</si>
  <si>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</si>
  <si>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</si>
  <si>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</si>
  <si>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</si>
  <si>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</si>
  <si>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</si>
  <si>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</si>
  <si>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</si>
  <si>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</si>
  <si>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</si>
  <si>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</si>
  <si>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</si>
  <si>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</si>
  <si>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</si>
  <si>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</si>
  <si>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</si>
  <si>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</si>
  <si>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</si>
  <si>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</si>
  <si>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</si>
  <si>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</si>
  <si>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</si>
  <si>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</si>
  <si>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</si>
  <si>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</si>
  <si>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</si>
  <si>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</si>
  <si>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</si>
  <si>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</si>
  <si>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</si>
  <si>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</si>
  <si>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</si>
  <si>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</si>
  <si>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</si>
  <si>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</si>
  <si>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</si>
  <si>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</si>
  <si>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</si>
  <si>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</si>
  <si>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</si>
  <si>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</si>
  <si>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</si>
  <si>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ETA 40 min</t>
  </si>
  <si>
    <t>PCM-20251020-00000538</t>
  </si>
  <si>
    <t xml:space="preserve"> sceco company working at area changing meters and no parking, searching for parking to connect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</si>
  <si>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</si>
  <si>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</si>
  <si>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</si>
  <si>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</si>
  <si>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PCM-20251020-00000659</t>
  </si>
  <si>
    <t xml:space="preserve">EM team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</si>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</sst>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287.40373090277717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6.9084184027742594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0.29624247684841976</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45950.352156828703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45950.352156828703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45950.352156828703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45950.352156828703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45950.352156828703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45950.352156828703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45950.352156828703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45950.352156828703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45950.352156828703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45950.352156828703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45950.352156828703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45950.352156828703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45950.352156828703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45950.352156828703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45950.352156828703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45950.352156828703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45950.352156828703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45950.352156828703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45950.352156828703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45950.352156828703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45950.352156828703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45950.352156828703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45950.352156828703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45950.352156828703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45950.352156828703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45950.352156828703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45950.352156828703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45950.352156828703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45950.352156828703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45950.352156828703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45950.352156828703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45950.352156828703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45950.352156828703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45950.352156828703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45950.352156828703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45950.352156828703</v>
      </c>
      <c r="H40" s="138"/>
      <c r="I40" s="136" t="str">
        <f>IFERROR(VLOOKUP(D40,DB!A:F,6,0),"")</f>
        <v/>
      </c>
      <c r="J40" s="136" t="str">
        <f>IFERROR(VLOOKUP(D40,DB!A:G,7,0),"")</f>
        <v/>
      </c>
      <c r="K40" s="140"/>
      <c r="L40" s="141" t="str">
        <f>IFERROR(VLOOKUP(D40,DB!A:I,9,0),"")</f>
        <v/>
      </c>
    </row>
    <row r="41" spans="1:12" ht="15" customHeight="1">
      <c r="A41" s="152"/>
      <c r="B41" s="153" t="str">
        <f>IFERROR(VLOOKUP(D41,DB!A:K,11,0),"")</f>
        <v/>
      </c>
      <c r="C41" s="153"/>
      <c r="D41" s="153"/>
      <c r="E41" s="154"/>
      <c r="F41" s="155"/>
      <c r="G41" s="156">
        <f ca="1">IFERROR(NOW()-F41,"")</f>
        <v>45950.352156828703</v>
      </c>
      <c r="H41" s="155"/>
      <c r="I41" s="153" t="str">
        <f>IFERROR(VLOOKUP(D41,DB!A:F,6,0),"")</f>
        <v/>
      </c>
      <c r="J41" s="153" t="str">
        <f>IFERROR(VLOOKUP(D41,DB!A:G,7,0),"")</f>
        <v/>
      </c>
      <c r="K41" s="157"/>
      <c r="L41" s="158" t="str">
        <f>IFERROR(VLOOKUP(D41,DB!A:I,9,0),"")</f>
        <v/>
      </c>
    </row>
    <row r="42" spans="1:12" ht="15" customHeight="1">
      <c r="A42" s="135"/>
      <c r="B42" s="136" t="str">
        <f>IFERROR(VLOOKUP(D42,DB!A:K,11,0),"")</f>
        <v/>
      </c>
      <c r="C42" s="136"/>
      <c r="D42" s="136"/>
      <c r="E42" s="137"/>
      <c r="F42" s="138"/>
      <c r="G42" s="139">
        <f ca="1">IFERROR(NOW()-F42,"")</f>
        <v>45950.352156828703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45950.352156828703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45950.352156828703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45950.352156828703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45950.352156828703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45950.352156828703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45950.352156828703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45950.352156828703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45950.352156828703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45950.352156828703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45950.352156828703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45950.352156828703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45950.352156828703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45950.352156828703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45950.352156828703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45950.352156828703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45950.352156828703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45950.352156828703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45950.352156828703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45950.352156828703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45950.352156828703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45950.352156828703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45950.352156828703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45950.352156828703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45950.352156828703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45950.352156828703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45950.352156828703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45950.352156828703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45950.352156828703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45950.352156828703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45950.352156828703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45950.352156828703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45950.352156828703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45950.352156828703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45950.352156828703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45950.352156828703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45950.352156828703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45950.352156828703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45950.352156828703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45950.352156828703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45950.352156828703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45950.352156828703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45950.352156828703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45950.352156828703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45950.352156828703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45950.352156828703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45950.352156828703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45950.352156828703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45950.352156828703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45950.352156828703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45950.352156828703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45950.352156828703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45950.352156828703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45950.352156828703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45950.352156828703</v>
      </c>
      <c r="H96" s="138"/>
      <c r="I96" s="136" t="str">
        <f>IFERROR(VLOOKUP(D96,DB!A:F,6,0),"")</f>
        <v/>
      </c>
      <c r="J96" s="136" t="str">
        <f>IFERROR(VLOOKUP(D96,DB!A:G,7,0),"")</f>
        <v/>
      </c>
      <c r="K96" s="140"/>
      <c r="L96" s="141" t="str">
        <f>IFERROR(VLOOKUP(D96,DB!A:I,9,0),"")</f>
        <v/>
      </c>
    </row>
    <row r="97" spans="1:12" ht="15" customHeight="1">
      <c r="A97" s="152"/>
      <c r="B97" s="153" t="str">
        <f>IFERROR(VLOOKUP(D97,DB!A:K,11,0),"")</f>
        <v/>
      </c>
      <c r="C97" s="153"/>
      <c r="D97" s="153"/>
      <c r="E97" s="154"/>
      <c r="F97" s="155"/>
      <c r="G97" s="156">
        <f ca="1">IFERROR(NOW()-F97,"")</f>
        <v>45950.352156828703</v>
      </c>
      <c r="H97" s="155"/>
      <c r="I97" s="153" t="str">
        <f>IFERROR(VLOOKUP(D97,DB!A:F,6,0),"")</f>
        <v/>
      </c>
      <c r="J97" s="153" t="str">
        <f>IFERROR(VLOOKUP(D97,DB!A:G,7,0),"")</f>
        <v/>
      </c>
      <c r="K97" s="157"/>
      <c r="L97" s="158" t="str">
        <f>IFERROR(VLOOKUP(D97,DB!A:I,9,0),"")</f>
        <v/>
      </c>
    </row>
  </sheetData>
  <customSheetViews>
    <customSheetView guid="{F6042A99-DD27-4453-835D-0834D95730CC}" filter="1" showAutoFilter="1">
      <pageMargins left="0" right="0" top="0" bottom="0" header="0" footer="0"/>
      <autoFilter ref="B1:M1" xr:uid="{16A17DA0-8D8D-4257-85AC-7D771F81C70F}"/>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143.62507349537191</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125.35231886574184</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5.8563813657383434</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0.45097627314680722</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2</v>
      </c>
      <c r="D7" s="18" t="s">
        <v>16283</v>
      </c>
      <c r="E7" s="116" t="s">
        <v>38964</v>
      </c>
      <c r="F7" s="117">
        <v>45950.277175925927</v>
      </c>
      <c r="G7" s="118">
        <f ca="1">IFERROR(NOW()-F7,"-")</f>
        <v>7.4980902776587754E-2</v>
      </c>
      <c r="H7" s="117">
        <v>45950.268148148149</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45950.352156828703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45950.352156828703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45950.352156828703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45950.352156828703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45950.352156828703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45950.352156828703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45950.352156828703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45950.352156828703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45950.352156828703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45950.352156828703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45950.352156828703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45950.352156828703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45950.352156828703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45950.352156828703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45950.352156828703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45950.352156828703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45950.352156828703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45950.352156828703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45950.352156828703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45950.352156828703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45950.352156828703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45950.352156828703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45950.352156828703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45950.352156828703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45950.352156828703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45950.352156828703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45950.352156828703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45950.352156828703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45950.352156828703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45950.352156828703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45950.352156828703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45950.352156828703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45950.352156828703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45950.352156828703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45950.352156828703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45950.352156828703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45950.352156828703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45950.352156828703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45950.352156828703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45950.352156828703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45950.352156828703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45950.352156828703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45950.352156828703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45950.352156828703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45950.352156828703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45950.352156828703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45950.352156828703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45950.352156828703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45950.352156828703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45950.352156828703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45950.352156828703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45950.352156828703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45950.352156828703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45950.352156828703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45950.352156828703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45950.352156828703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45950.352156828703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45950.352156828703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45950.352156828703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45950.352156828703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45950.352156828703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45950.352156828703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45950.352156828703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45950.352156828703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45950.352156828703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45950.352156828703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45950.352156828703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45950.352156828703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45950.352156828703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45950.352156828703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45950.352156828703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45950.352156828703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45950.352156828703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45950.352156828703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45950.352156828703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45950.352156828703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45950.352156828703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45950.352156828703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45950.352156828703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45950.352156828703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45950.352156828703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45950.352156828703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45950.352156828703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45950.352156828703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45950.352156828703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45950.352156828703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45950.352156828703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45950.352156828703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45950.352156828703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45950.352156828703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45950.352156828703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45950.352156828703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45950.352156828703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45950.352156828703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45950.352156828703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45950.352156828703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45950.352156828703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45950.352156828703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45950.352156828703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45950.352156828703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45950.352156828703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45950.352156828703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45950.352156828703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45950.352156828703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45950.352156828703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45950.352156828703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45950.352156828703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45950.352156828703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45950.352156828703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45950.352156828703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45950.352156828703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45950.352156828703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45950.352156828703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45950.352156828703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45950.352156828703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45950.352156828703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45950.352156828703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45950.352156828703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45950.352156828703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45950.352156828703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45950.352156828703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45950.352156828703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45950.352156828703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45950.352156828703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45950.352156828703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45950.352156828703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45950.352156828703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45950.352156828703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45950.352156828703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45950.352156828703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45950.352156828703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45950.352156828703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45950.352156828703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45950.352156828703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45950.352156828703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45950.352156828703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45950.352156828703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45950.352156828703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45950.352156828703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45950.352156828703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45950.352156828703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45950.352156828703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45950.352156828703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45950.352156828703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45950.352156828703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45950.352156828703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45950.352156828703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45950.352156828703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45950.352156828703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45950.352156828703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45950.352156828703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45950.352156828703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45950.352156828703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45950.352156828703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45950.352156828703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45950.352156828703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45950.352156828703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45950.352156828703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45950.352156828703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45950.352156828703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45950.352156828703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45950.352156828703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45950.352156828703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45950.352156828703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45950.352156828703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45950.352156828703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45950.352156828703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45950.352156828703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45950.352156828703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45950.352156828703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45950.352156828703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45950.352156828703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45950.352156828703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45950.352156828703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45950.352156828703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45950.352156828703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45950.352156828703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45950.352156828703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45950.352156828703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45950.352156828703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45950.352156828703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45950.352156828703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45950.352156828703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45950.352156828703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45950.352156828703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45950.352156828703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45950.352156828703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45950.352156828703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45950.352156828703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45950.352156828703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45950.352156828703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45950.352156828703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45950.352156828703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45950.352156828703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45950.352156828703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45950.352156828703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45950.352156828703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45950.352156828703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45950.352156828703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45950.352156828703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45950.352156828703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45950.352156828703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45950.352156828703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45950.352156828703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45950.352156828703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45950.352156828703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45950.352156828703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45950.352156828703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45950.352156828703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45950.352156828703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45950.352156828703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45950.352156828703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45950.352156828703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45950.352156828703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45950.352156828703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45950.352156828703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45950.352156828703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45950.352156828703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45950.352156828703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45950.352156828703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45950.352156828703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45950.352156828703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45950.352156828703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45950.352156828703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45950.352156828703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45950.352156828703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45950.352156828703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45950.352156828703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45950.352156828703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45950.352156828703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45950.352156828703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45950.352156828703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45950.352156828703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45950.352156828703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45950.352156828703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45950.352156828703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45950.352156828703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45950.352156828703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45950.352156828703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45950.352156828703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45950.352156828703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45950.352156828703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45950.352156828703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45950.352156828703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45950.352156828703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45950.352156828703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45950.352156828703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45950.352156828703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45950.352156828703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45950.352156828703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45950.352156828703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45950.352156828703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45950.352156828703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45950.352156828703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45950.352156828703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45950.352156828703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45950.352156828703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45950.352156828703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45950.352156828703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45950.352156828703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45950.352156828703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45950.352156828703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45950.352156828703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45950.352156828703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45950.352156828703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45950.352156828703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45950.352156828703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45950.352156828703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45950.352156828703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45950.352156828703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45950.352156828703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45950.352156828703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45950.352156828703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45950.352156828703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45950.352156828703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45950.352156828703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45950.352156828703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45950.352156828703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45950.352156828703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45950.352156828703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45950.352156828703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45950.352156828703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45950.352156828703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45950.352156828703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45950.352156828703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45950.352156828703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45950.352156828703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45950.352156828703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45950.352156828703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45950.352156828703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45950.352156828703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45950.352156828703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45950.352156828703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45950.352156828703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45950.352156828703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45950.352156828703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45950.352156828703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45950.352156828703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45950.352156828703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45950.352156828703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45950.352156828703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45950.352156828703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45950.352156828703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45950.352156828703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45950.352156828703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45950.352156828703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45950.352156828703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45950.352156828703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45950.352156828703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45950.352156828703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45950.352156828703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45950.352156828703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45950.352156828703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45950.352156828703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45950.352156828703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45950.352156828703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45950.352156828703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45950.352156828703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45950.352156828703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45950.352156828703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45950.352156828703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45950.352156828703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45950.352156828703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45950.352156828703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45950.352156828703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45950.352156828703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45950.352156828703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45950.352156828703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45950.352156828703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45950.352156828703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45950.352156828703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45950.352156828703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45950.352156828703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45950.352156828703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45950.352156828703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45950.352156828703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45950.352156828703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45950.352156828703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45950.352156828703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45950.352156828703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45950.352156828703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45950.352156828703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45950.352156828703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45950.352156828703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45950.352156828703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45950.352156828703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45950.352156828703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45950.352156828703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45950.352156828703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45950.352156828703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45950.352156828703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45950.352156828703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45950.352156828703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45950.352156828703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45950.352156828703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45950.352156828703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45950.352156828703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45950.352156828703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45950.352156828703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45950.352156828703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45950.352156828703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45950.352156828703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45950.352156828703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45950.352156828703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45950.352156828703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45950.352156828703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45950.352156828703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45950.352156828703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45950.352156828703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45950.352156828703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45950.352156828703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45950.352156828703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45950.352156828703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45950.352156828703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45950.352156828703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45950.352156828703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45950.352156828703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45950.352156828703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45950.352156828703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45950.352156828703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45950.352156828703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45950.352156828703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45950.352156828703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45950.352156828703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45950.352156828703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45950.352156828703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45950.352156828703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45950.352156828703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45950.352156828703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45950.352156828703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45950.352156828703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45950.352156828703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45950.352156828703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45950.352156828703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45950.352156828703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45950.352156828703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45950.352156828703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45950.352156828703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45950.352156828703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45950.352156828703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45950.352156828703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45950.352156828703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45950.352156828703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45950.352156828703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45950.352156828703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45950.352156828703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45950.352156828703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45950.352156828703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45950.352156828703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45950.352156828703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45950.352156828703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45950.352156828703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45950.352156828703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45950.352156828703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45950.352156828703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45950.352156828703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45950.352156828703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45950.352156828703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45950.352156828703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45950.352156828703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45950.352156828703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45950.352156828703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45950.352156828703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45950.352156828703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45950.352156828703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45950.352156828703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45950.352156828703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45950.352156828703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45950.352156828703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45950.352156828703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45950.352156828703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45950.352156828703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45950.352156828703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45950.352156828703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45950.352156828703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45950.352156828703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45950.352156828703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45950.352156828703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45950.352156828703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45950.352156828703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45950.352156828703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45950.352156828703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45950.352156828703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45950.352156828703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45950.352156828703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45950.352156828703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45950.352156828703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45950.352156828703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45950.352156828703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45950.352156828703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45950.352156828703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45950.352156828703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45950.352156828703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45950.352156828703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45950.352156828703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45950.352156828703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45950.352156828703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45950.352156828703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45950.352156828703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45950.352156828703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45950.352156828703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45950.352156828703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45950.352156828703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45950.352156828703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45950.352156828703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45950.352156828703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45950.352156828703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45950.352156828703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45950.352156828703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45950.352156828703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45950.352156828703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45950.352156828703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45950.352156828703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45950.352156828703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45950.352156828703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45950.352156828703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45950.352156828703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45950.352156828703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45950.352156828703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45950.352156828703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45950.352156828703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45950.352156828703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45950.352156828703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45950.352156828703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45950.352156828703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45950.352156828703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45950.352156828703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45950.352156828703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45950.352156828703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45950.352156828703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45950.352156828703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45950.352156828703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45950.352156828703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45950.352156828703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45950.352156828703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45950.352156828703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45950.352156828703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45950.352156828703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45950.352156828703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45950.352156828703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45950.352156828703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45950.352156828703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45950.352156828703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45950.352156828703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45950.352156828703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45950.352156828703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45950.352156828703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45950.352156828703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45950.352156828703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45950.352156828703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45950.352156828703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45950.352156828703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45950.352156828703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45950.352156828703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45950.352156828703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45950.352156828703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45950.352156828703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45950.352156828703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45950.352156828703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45950.352156828703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45950.352156828703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45950.352156828703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45950.352156828703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45950.352156828703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45950.352156828703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45950.352156828703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45950.352156828703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45950.352156828703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45950.352156828703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45950.352156828703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45950.352156828703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45950.352156828703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45950.352156828703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45950.352156828703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45950.352156828703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45950.352156828703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45950.352156828703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45950.352156828703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45950.352156828703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45950.352156828703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45950.352156828703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45950.352156828703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45950.352156828703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45950.352156828703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45950.352156828703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45950.352156828703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45950.352156828703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45950.352156828703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45950.352156828703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45950.352156828703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45950.352156828703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45950.352156828703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45950.352156828703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45950.352156828703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45950.352156828703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45950.352156828703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45950.352156828703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45950.352156828703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45950.352156828703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45950.352156828703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45950.352156828703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45950.352156828703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45950.352156828703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45950.352156828703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45950.352156828703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45950.352156828703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45950.352156828703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45950.352156828703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45950.352156828703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45950.352156828703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45950.352156828703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45950.352156828703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45950.352156828703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45950.352156828703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45950.352156828703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45950.352156828703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45950.352156828703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45950.352156828703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45950.352156828703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45950.352156828703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45950.352156828703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45950.352156828703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45950.352156828703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45950.352156828703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45950.352156828703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45950.352156828703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45950.352156828703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45950.352156828703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45950.352156828703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45950.352156828703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45950.352156828703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45950.352156828703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45950.352156828703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45950.352156828703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45950.352156828703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45950.352156828703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45950.352156828703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45950.352156828703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45950.352156828703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45950.352156828703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45950.352156828703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45950.352156828703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45950.352156828703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45950.352156828703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45950.352156828703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45950.352156828703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45950.352156828703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45950.352156828703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45950.352156828703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45950.352156828703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45950.352156828703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45950.352156828703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45950.352156828703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45950.352156828703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45950.352156828703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45950.352156828703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45950.352156828703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45950.352156828703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45950.352156828703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45950.352156828703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45950.352156828703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45950.352156828703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45950.352156828703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45950.352156828703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45950.352156828703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45950.352156828703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45950.352156828703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45950.352156828703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45950.352156828703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45950.352156828703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45950.352156828703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45950.352156828703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45950.352156828703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45950.352156828703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45950.352156828703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45950.352156828703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45950.352156828703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45950.352156828703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45950.352156828703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45950.352156828703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45950.352156828703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45950.352156828703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45950.352156828703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45950.352156828703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45950.352156828703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45950.352156828703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45950.352156828703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45950.352156828703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45950.352156828703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45950.352156828703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45950.352156828703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45950.352156828703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45950.352156828703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45950.352156828703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45950.352156828703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45950.352156828703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45950.352156828703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45950.352156828703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45950.352156828703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45950.352156828703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45950.352156828703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45950.352156828703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45950.352156828703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45950.352156828703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45950.352156828703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45950.352156828703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45950.352156828703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45950.352156828703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45950.352156828703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45950.352156828703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45950.352156828703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45950.352156828703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45950.352156828703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45950.352156828703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45950.352156828703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45950.352156828703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45950.352156828703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45950.352156828703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45950.352156828703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45950.352156828703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45950.352156828703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45950.352156828703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45950.352156828703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45950.352156828703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45950.352156828703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45950.352156828703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45950.352156828703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45950.352156828703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45950.352156828703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45950.352156828703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45950.352156828703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45950.352156828703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45950.352156828703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45950.352156828703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45950.352156828703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45950.352156828703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45950.352156828703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45950.352156828703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45950.352156828703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45950.352156828703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45950.352156828703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45950.352156828703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45950.352156828703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45950.352156828703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45950.352156828703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45950.352156828703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45950.352156828703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45950.352156828703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45950.352156828703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45950.352156828703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45950.352156828703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45950.352156828703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45950.352156828703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45950.352156828703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45950.352156828703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45950.352156828703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45950.352156828703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45950.352156828703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45950.352156828703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45950.352156828703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45950.352156828703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45950.352156828703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45950.352156828703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45950.352156828703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45950.352156828703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45950.352156828703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45950.352156828703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45950.352156828703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45950.352156828703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45950.352156828703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45950.352156828703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45950.352156828703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45950.352156828703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45950.352156828703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45950.352156828703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45950.352156828703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45950.352156828703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45950.352156828703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45950.352156828703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45950.352156828703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45950.352156828703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45950.352156828703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45950.352156828703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45950.352156828703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45950.352156828703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45950.352156828703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45950.352156828703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45950.352156828703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45950.352156828703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45950.352156828703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45950.352156828703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45950.352156828703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45950.352156828703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45950.352156828703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45950.352156828703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45950.352156828703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45950.352156828703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45950.352156828703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45950.352156828703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45950.352156828703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45950.352156828703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45950.352156828703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45950.352156828703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45950.352156828703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45950.352156828703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45950.352156828703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45950.352156828703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45950.352156828703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45950.352156828703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45950.352156828703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45950.352156828703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45950.352156828703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45950.352156828703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45950.352156828703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45950.352156828703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45950.352156828703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45950.352156828703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45950.352156828703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45950.352156828703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45950.352156828703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45950.352156828703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45950.352156828703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45950.352156828703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45950.352156828703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45950.352156828703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45950.352156828703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45950.352156828703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45950.352156828703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45950.352156828703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45950.352156828703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45950.352156828703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45950.352156828703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45950.352156828703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45950.352156828703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45950.352156828703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45950.352156828703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45950.352156828703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45950.352156828703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45950.352156828703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45950.352156828703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45950.352156828703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45950.352156828703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45950.352156828703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45950.352156828703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45950.352156828703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45950.352156828703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45950.352156828703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45950.352156828703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45950.352156828703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45950.352156828703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45950.352156828703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45950.352156828703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45950.352156828703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45950.352156828703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45950.352156828703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45950.352156828703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45950.352156828703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45950.352156828703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45950.352156828703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45950.352156828703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45950.352156828703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45950.352156828703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45950.352156828703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45950.352156828703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45950.352156828703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45950.352156828703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45950.352156828703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45950.352156828703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45950.352156828703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45950.352156828703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45950.352156828703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45950.352156828703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45950.352156828703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45950.352156828703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45950.352156828703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45950.352156828703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45950.352156828703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45950.352156828703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45950.352156828703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45950.352156828703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45950.352156828703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45950.352156828703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45950.352156828703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45950.352156828703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45950.352156828703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45950.352156828703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45950.352156828703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45950.352156828703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45950.352156828703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45950.352156828703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45950.352156828703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45950.352156828703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45950.352156828703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45950.352156828703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45950.352156828703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45950.352156828703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45950.352156828703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45950.352156828703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45950.352156828703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45950.352156828703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45950.352156828703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45950.352156828703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45950.352156828703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45950.352156828703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45950.352156828703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45950.352156828703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45950.352156828703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45950.352156828703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45950.352156828703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45950.352156828703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45950.352156828703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45950.352156828703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45950.352156828703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45950.352156828703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45950.352156828703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45950.352156828703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45950.352156828703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45950.352156828703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45950.352156828703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45950.352156828703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45950.352156828703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45950.352156828703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45950.352156828703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45950.352156828703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45950.352156828703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45950.352156828703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45950.352156828703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45950.352156828703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45950.352156828703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45950.352156828703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45950.352156828703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45950.352156828703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45950.352156828703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45950.352156828703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45950.352156828703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45950.352156828703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45950.352156828703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45950.352156828703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45950.352156828703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45950.352156828703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45950.352156828703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45950.352156828703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45950.352156828703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45950.352156828703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45950.352156828703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45950.352156828703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45950.352156828703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45950.352156828703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45950.352156828703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45950.352156828703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45950.352156828703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45950.352156828703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45950.352156828703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45950.352156828703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45950.352156828703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45950.352156828703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45950.352156828703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45950.352156828703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45950.352156828703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45950.352156828703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45950.352156828703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45950.352156828703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45950.352156828703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45950.352156828703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45950.352156828703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45950.352156828703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45950.352156828703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45950.352156828703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45950.352156828703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45950.352156828703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45950.352156828703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45950.352156828703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45950.352156828703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45950.352156828703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45950.352156828703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45950.352156828703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45950.352156828703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45950.352156828703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45950.352156828703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45950.352156828703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45950.352156828703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45950.352156828703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45950.352156828703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45950.352156828703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45950.352156828703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45950.352156828703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45950.352156828703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45950.352156828703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45950.352156828703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45950.352156828703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45950.352156828703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45950.352156828703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45950.352156828703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45950.352156828703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45950.352156828703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45950.352156828703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45950.352156828703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45950.352156828703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45950.352156828703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45950.352156828703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45950.352156828703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45950.352156828703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45950.352156828703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45950.352156828703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45950.352156828703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45950.352156828703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45950.352156828703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45950.352156828703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45950.352156828703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45950.352156828703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45950.352156828703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45950.352156828703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45950.352156828703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45950.352156828703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45950.352156828703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45950.352156828703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45950.352156828703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45950.352156828703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45950.352156828703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45950.352156828703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45950.352156828703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45950.352156828703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45950.352156828703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45950.352156828703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45950.352156828703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45950.352156828703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45950.352156828703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45950.352156828703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45950.352156828703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45950.352156828703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45950.352156828703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45950.352156828703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45950.352156828703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45950.352156828703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45950.352156828703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45950.352156828703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45950.352156828703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45950.352156828703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45950.352156828703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45950.352156828703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45950.352156828703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45950.352156828703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45950.352156828703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45950.352156828703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45950.352156828703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45950.352156828703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45950.352156828703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45950.352156828703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45950.352156828703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45950.352156828703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45950.352156828703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45950.352156828703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45950.352156828703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45950.352156828703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45950.352156828703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45950.352156828703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45950.352156828703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45950.352156828703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45950.352156828703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45950.352156828703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45950.352156828703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45950.352156828703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45950.352156828703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45950.352156828703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45950.352156828703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45950.352156828703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45950.352156828703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45950.352156828703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45950.352156828703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45950.352156828703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45950.352156828703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45950.352156828703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45950.352156828703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45950.352156828703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45950.352156828703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45950.352156828703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45950.352156828703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45950.352156828703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45950.352156828703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45950.352156828703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45950.352156828703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45950.352156828703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45950.352156828703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45950.352156828703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45950.352156828703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45950.352156828703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45950.352156828703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45950.352156828703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45950.352156828703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45950.352156828703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45950.352156828703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45950.352156828703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45950.352156828703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45950.352156828703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45950.352156828703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45950.352156828703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45950.352156828703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45950.352156828703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45950.352156828703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45950.352156828703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45950.352156828703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45950.352156828703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45950.352156828703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45950.352156828703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45950.352156828703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45950.352156828703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45950.352156828703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45950.352156828703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45950.352156828703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45950.352156828703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45950.352156828703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45950.352156828703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45950.352156828703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45950.352156828703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45950.352156828703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45950.352156828703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45950.352156828703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45950.352156828703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45950.352156828703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45950.352156828703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45950.352156828703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45950.352156828703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45950.352156828703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45950.352156828703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45950.352156828703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45950.352156828703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45950.352156828703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45950.352156828703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45950.352156828703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45950.352156828703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45950.352156828703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45950.352156828703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45950.352156828703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45950.352156828703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45950.352156828703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45950.352156828703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45950.352156828703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45950.352156828703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45950.352156828703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45950.352156828703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45950.352156828703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45950.352156828703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45950.352156828703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45950.352156828703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45950.352156828703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45950.352156828703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45950.352156828703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45950.352156828703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45950.352156828703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45950.352156828703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45950.352156828703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45950.352156828703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45950.352156828703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45950.352156828703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45950.352156828703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45950.352156828703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45950.352156828703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45950.352156828703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45950.352156828703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45950.352156828703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45950.352156828703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45950.352156828703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45950.352156828703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45950.352156828703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45950.352156828703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45950.352156828703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45950.352156828703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45950.352156828703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45950.352156828703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45950.352156828703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45950.352156828703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45950.352156828703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45950.352156828703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45950.352156828703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45950.352156828703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45950.352156828703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45950.352156828703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45950.352156828703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45950.352156828703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45950.352156828703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45950.352156828703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45950.352156828703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45950.352156828703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45950.352156828703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45950.352156828703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45950.352156828703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45950.352156828703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45950.352156828703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45950.352156828703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45950.352156828703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45950.352156828703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45950.352156828703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45950.352156828703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45950.352156828703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45950.352156828703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45950.352156828703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45950.352156828703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45950.352156828703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45950.352156828703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45950.352156828703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45950.352156828703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45950.352156828703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45950.352156828703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45950.352156828703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45950.352156828703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45950.352156828703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45950.352156828703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45950.352156828703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45950.352156828703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45950.352156828703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45950.352156828703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45950.352156828703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45950.352156828703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45950.352156828703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45950.352156828703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45950.352156828703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45950.352156828703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45950.352156828703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45950.352156828703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45950.352156828703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45950.352156828703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45950.352156828703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45950.352156828703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45950.352156828703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45950.352156828703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45950.352156828703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45950.352156828703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45950.352156828703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45950.352156828703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45950.352156828703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45950.352156828703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45950.352156828703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45950.352156828703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45950.352156828703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45950.352156828703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45950.352156828703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45950.352156828703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45950.352156828703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45950.352156828703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45950.352156828703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45950.352156828703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45950.352156828703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45950.352156828703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45950.352156828703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45950.352156828703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45950.352156828703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45950.352156828703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45950.352156828703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45950.352156828703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45950.352156828703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45950.352156828703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45950.352156828703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45950.352156828703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45950.352156828703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45950.352156828703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45950.352156828703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45950.352156828703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45950.352156828703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45950.352156828703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45950.352156828703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45950.352156828703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45950.352156828703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45950.352156828703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45950.352156828703</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246.87143923610711</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0.23832581018359633</v>
      </c>
      <c r="H3" s="125">
        <v>45950.102280092593</v>
      </c>
      <c r="I3" s="121" t="str">
        <f>IFERROR(VLOOKUP(D3,DB!A:F,6,0),"")</f>
        <v>SCECO</v>
      </c>
      <c r="J3" s="121" t="str">
        <f>IFERROR(VLOOKUP(D3,DB!A:G,7,0),"")</f>
        <v>Dead+Vandalized</v>
      </c>
      <c r="K3" s="127" t="s">
        <v>39063</v>
      </c>
      <c r="L3" s="123" t="str">
        <f>IFERROR(VLOOKUP(D3,DB!A:I,9,0),"")</f>
        <v>Latis</v>
      </c>
    </row>
    <row r="4" spans="1:16" ht="15" customHeight="1">
      <c r="A4" s="121" t="s">
        <v>39064</v>
      </c>
      <c r="B4" s="121" t="str">
        <f>IFERROR(VLOOKUP(D4,DB!A:K,11,0),"")</f>
        <v>R4</v>
      </c>
      <c r="C4" s="122">
        <v>1</v>
      </c>
      <c r="D4" s="123" t="s">
        <v>37745</v>
      </c>
      <c r="E4" s="100" t="s">
        <v>38964</v>
      </c>
      <c r="F4" s="125">
        <v>45950.340844907405</v>
      </c>
      <c r="G4" s="126">
        <f ca="1">IFERROR(NOW()-F4,"")</f>
        <v>1.1311921298329253E-2</v>
      </c>
      <c r="H4" s="125">
        <v>45950.334814814814</v>
      </c>
      <c r="I4" s="121" t="str">
        <f>IFERROR(VLOOKUP(D4,DB!A:F,6,0),"")</f>
        <v>SCECO</v>
      </c>
      <c r="J4" s="121" t="str">
        <f>IFERROR(VLOOKUP(D4,DB!A:G,7,0),"")</f>
        <v>Vandalized</v>
      </c>
      <c r="K4" s="127" t="s">
        <v>39065</v>
      </c>
      <c r="L4" s="123" t="str">
        <f>IFERROR(VLOOKUP(D4,DB!A:I,9,0),"")</f>
        <v>Latis</v>
      </c>
    </row>
    <row r="5" spans="1:16" ht="15" customHeight="1">
      <c r="A5" s="121"/>
      <c r="B5" s="121" t="str">
        <f>IFERROR(VLOOKUP(D5,DB!A:K,11,0),"")</f>
        <v/>
      </c>
      <c r="C5" s="122"/>
      <c r="D5" s="95"/>
      <c r="E5" s="100"/>
      <c r="F5" s="125"/>
      <c r="G5" s="126">
        <f ca="1">IFERROR(NOW()-F5,"")</f>
        <v>45950.352156828703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45950.352156828703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45950.352156828703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45950.352156828703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45950.352156828703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45950.352156828703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45950.352156828703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45950.352156828703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45950.352156828703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45950.352156828703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45950.352156828703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45950.352156828703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45950.352156828703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45950.352156828703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45950.352156828703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45950.352156828703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45950.352156828703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45950.352156828703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45950.352156828703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45950.352156828703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45950.352156828703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45950.352156828703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45950.352156828703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45950.352156828703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45950.352156828703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45950.352156828703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45950.352156828703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45950.352156828703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45950.352156828703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45950.352156828703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45950.352156828703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45950.352156828703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45950.352156828703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45950.352156828703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45950.352156828703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45950.352156828703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45950.352156828703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45950.352156828703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45950.352156828703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45950.352156828703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45950.352156828703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45950.352156828703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45950.352156828703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45950.352156828703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45950.352156828703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45950.352156828703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45950.352156828703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45950.352156828703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45950.352156828703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45950.352156828703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45950.352156828703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45950.352156828703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45950.352156828703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45950.352156828703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45950.352156828703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45950.352156828703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45950.352156828703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45950.352156828703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45950.352156828703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45950.352156828703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45950.352156828703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45950.352156828703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45950.352156828703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45950.352156828703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45950.352156828703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45950.352156828703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45950.352156828703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45950.352156828703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45950.352156828703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45950.352156828703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45950.352156828703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45950.352156828703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45950.352156828703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45950.352156828703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45950.352156828703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45950.352156828703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45950.352156828703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45950.352156828703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45950.352156828703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45950.352156828703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45950.352156828703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45950.352156828703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45950.352156828703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45950.352156828703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45950.352156828703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45950.352156828703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45950.352156828703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45950.352156828703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45950.352156828703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45950.352156828703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45950.352156828703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45950.352156828703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45950.352156828703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45950.352156828703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45950.352156828703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45950.352156828703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45950.352156828703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45950.352156828703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45950.352156828703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45950.352156828703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45950.352156828703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45950.352156828703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45950.352156828703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45950.352156828703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45950.352156828703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45950.352156828703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45950.352156828703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45950.352156828703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45950.352156828703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45950.352156828703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45950.352156828703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45950.352156828703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45950.352156828703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45950.352156828703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45950.352156828703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45950.352156828703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45950.352156828703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45950.352156828703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45950.352156828703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45950.352156828703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45950.352156828703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45950.352156828703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45950.352156828703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45950.352156828703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45950.352156828703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45950.352156828703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45950.352156828703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45950.352156828703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45950.352156828703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45950.352156828703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45950.352156828703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45950.352156828703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45950.352156828703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45950.352156828703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45950.352156828703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45950.352156828703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45950.352156828703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45950.352156828703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45950.352156828703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45950.352156828703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45950.352156828703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45950.352156828703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45950.352156828703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45950.352156828703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45950.352156828703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45950.352156828703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45950.352156828703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45950.352156828703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45950.352156828703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45950.352156828703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45950.352156828703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45950.352156828703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45950.352156828703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45950.352156828703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45950.352156828703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45950.352156828703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45950.352156828703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45950.352156828703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45950.352156828703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45950.352156828703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45950.352156828703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45950.352156828703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45950.352156828703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45950.352156828703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45950.352156828703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45950.352156828703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45950.352156828703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45950.352156828703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45950.352156828703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45950.352156828703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45950.352156828703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45950.352156828703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45950.352156828703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45950.352156828703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45950.352156828703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45950.352156828703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45950.352156828703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45950.352156828703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45950.352156828703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45950.352156828703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45950.352156828703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45950.352156828703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45950.352156828703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45950.352156828703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45950.352156828703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45950.352156828703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45950.352156828703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45950.352156828703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45950.352156828703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45950.352156828703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45950.352156828703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45950.352156828703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45950.352156828703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45950.352156828703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45950.352156828703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45950.352156828703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45950.352156828703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45950.352156828703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45950.352156828703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45950.352156828703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45950.352156828703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45950.352156828703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45950.352156828703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45950.352156828703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45950.352156828703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45950.352156828703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45950.352156828703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45950.352156828703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45950.352156828703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45950.352156828703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45950.352156828703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45950.352156828703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45950.352156828703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45950.352156828703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45950.352156828703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45950.352156828703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45950.352156828703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45950.352156828703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45950.352156828703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45950.352156828703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45950.352156828703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45950.352156828703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45950.352156828703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45950.352156828703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45950.352156828703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45950.352156828703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45950.352156828703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45950.352156828703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45950.352156828703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45950.352156828703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45950.352156828703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45950.352156828703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45950.352156828703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45950.352156828703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45950.352156828703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45950.352156828703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45950.352156828703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45950.352156828703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45950.352156828703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45950.352156828703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45950.352156828703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45950.352156828703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45950.352156828703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45950.352156828703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45950.352156828703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45950.352156828703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45950.352156828703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45950.352156828703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45950.352156828703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45950.352156828703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45950.352156828703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45950.352156828703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45950.352156828703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45950.352156828703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45950.352156828703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45950.352156828703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45950.352156828703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45950.352156828703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45950.352156828703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45950.352156828703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45950.352156828703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45950.352156828703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45950.352156828703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45950.352156828703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45950.352156828703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45950.352156828703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45950.352156828703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45950.352156828703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45950.352156828703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45950.352156828703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45950.352156828703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45950.352156828703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45950.352156828703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45950.352156828703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45950.352156828703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45950.352156828703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45950.352156828703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45950.352156828703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45950.352156828703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45950.352156828703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45950.352156828703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45950.352156828703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45950.352156828703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45950.352156828703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45950.352156828703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45950.352156828703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45950.352156828703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45950.352156828703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45950.352156828703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45950.352156828703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45950.352156828703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45950.352156828703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45950.352156828703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45950.352156828703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45950.352156828703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45950.352156828703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45950.352156828703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45950.352156828703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45950.352156828703</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45950.352156828703</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39066</v>
      </c>
      <c r="B2" s="37" t="str">
        <f>IFERROR(VLOOKUP(D2,DB!A:K,11,0),"")</f>
        <v>R5</v>
      </c>
      <c r="C2" s="37">
        <v>3</v>
      </c>
      <c r="D2" s="120" t="s">
        <v>36000</v>
      </c>
      <c r="E2" s="37" t="s">
        <v>38964</v>
      </c>
      <c r="F2" s="38">
        <v>45891.832060185188</v>
      </c>
      <c r="G2" s="146">
        <f ca="1">IFERROR(NOW()-F2,"")</f>
        <v>58.520096643514989</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39047</v>
      </c>
      <c r="F3" s="38">
        <v>45926.188877314817</v>
      </c>
      <c r="G3" s="146">
        <f t="shared" ref="G3" ca="1" si="0">IFERROR(NOW()-F3,"")</f>
        <v>24.163279513886664</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5.5805827546282671</v>
      </c>
      <c r="H4" s="38">
        <v>45944.676192129627</v>
      </c>
      <c r="I4" s="37" t="str">
        <f>IFERROR(VLOOKUP(D4,DB!A:F,6,0),"")</f>
        <v>SCECO</v>
      </c>
      <c r="J4" s="37" t="str">
        <f>IFERROR(VLOOKUP(D4,DB!A:G,7,0),"")</f>
        <v>Dead</v>
      </c>
      <c r="K4" s="37" t="s">
        <v>39071</v>
      </c>
      <c r="L4" s="37" t="str">
        <f>IFERROR(VLOOKUP(D4,DB!A:I,9,0),"")</f>
        <v>Latis</v>
      </c>
    </row>
    <row r="5" spans="1:13" ht="30.75">
      <c r="A5" s="159" t="s">
        <v>39072</v>
      </c>
      <c r="B5" s="159" t="str">
        <f>IFERROR(VLOOKUP(D5,DB!A:K,11,0),"")</f>
        <v>R5</v>
      </c>
      <c r="C5" s="159">
        <v>1</v>
      </c>
      <c r="D5" s="159" t="s">
        <v>34747</v>
      </c>
      <c r="E5" s="159" t="s">
        <v>39047</v>
      </c>
      <c r="F5" s="160">
        <v>45948.661111111112</v>
      </c>
      <c r="G5" s="161">
        <f ca="1">IFERROR(NOW()-F5,"")</f>
        <v>1.6910457175908959</v>
      </c>
      <c r="H5" s="160">
        <v>45948.661111111112</v>
      </c>
      <c r="I5" s="159" t="str">
        <f>IFERROR(VLOOKUP(D5,DB!A:F,6,0),"")</f>
        <v>SCECO</v>
      </c>
      <c r="J5" s="159" t="str">
        <f>IFERROR(VLOOKUP(D5,DB!A:G,7,0),"")</f>
        <v>Dead</v>
      </c>
      <c r="K5" s="159" t="s">
        <v>39073</v>
      </c>
      <c r="L5" s="159" t="str">
        <f>IFERROR(VLOOKUP(D5,DB!A:I,9,0),"")</f>
        <v>Latis</v>
      </c>
    </row>
    <row r="6" spans="1:13" ht="15">
      <c r="A6" s="159"/>
      <c r="B6" s="159" t="str">
        <f>IFERROR(VLOOKUP(D6,DB!A:K,11,0),"")</f>
        <v/>
      </c>
      <c r="C6" s="159"/>
      <c r="D6" s="159"/>
      <c r="E6" s="159"/>
      <c r="F6" s="160"/>
      <c r="G6" s="161">
        <f ca="1">IFERROR(NOW()-F6,"")</f>
        <v>45950.352156828703</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45950.352156828703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45950.352156828703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45950.352156828703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45950.352156828703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45950.352156828703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45950.352156828703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45950.352156828703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45950.352156828703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45950.352156828703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45950.352156828703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45950.352156828703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45950.352156828703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45950.352156828703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45950.352156828703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45950.352156828703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45950.352156828703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45950.352156828703</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45950.352156828703</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45950.352156828703</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45950.352156828703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45950.352156828703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45950.352156828703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45950.352156828703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45950.352156828703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45950.352156828703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45950.352156828703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45950.352156828703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45950.352156828703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45950.352156828703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45950.352156828703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45950.352156828703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45950.352156828703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45950.352156828703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45950.352156828703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45950.352156828703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45950.352156828703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45950.352156828703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45950.352156828703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45950.352156828703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45950.352156828703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45950.352156828703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45950.352156828703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45950.352156828703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45950.352156828703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45950.352156828703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45950.352156828703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45950.352156828703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45950.352156828703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45950.352156828703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45950.352156828703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45950.352156828703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45950.352156828703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45950.352156828703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45950.352156828703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45950.352156828703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45950.352156828703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45950.352156828703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45950.352156828703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45950.352156828703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45950.352156828703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45950.352156828703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45950.352156828703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45950.352156828703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45950.352156828703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45950.352156828703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45950.352156828703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45950.352156828703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45950.352156828703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45950.352156828703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45950.352156828703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45950.352156828703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45950.352156828703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45950.352156828703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45950.352156828703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45950.352156828703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45950.352156828703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45950.352156828703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45950.352156828703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45950.352156828703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45950.352156828703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45950.352156828703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45950.352156828703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45950.352156828703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45950.352156828703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45950.352156828703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45950.352156828703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45950.352156828703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45950.352156828703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45950.352156828703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45950.352156828703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45950.352156828703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45950.352156828703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45950.352156828703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45950.352156828703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45950.352156828703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45950.352156828703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45950.352156828703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45950.352156828703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45950.352156828703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45950.352156828703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45950.352156828703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45950.352156828703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45950.352156828703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45950.352156828703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45950.352156828703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45950.352156828703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45950.352156828703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45950.352156828703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45950.352156828703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45950.352156828703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45950.352156828703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45950.352156828703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45950.352156828703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45950.352156828703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45950.352156828703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45950.352156828703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45950.352156828703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45950.352156828703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45950.352156828703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45950.352156828703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45950.352156828703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45950.352156828703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45950.352156828703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45950.352156828703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45950.352156828703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45950.352156828703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45950.352156828703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45950.352156828703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45950.352156828703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45950.352156828703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45950.352156828703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45950.352156828703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45950.352156828703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45950.352156828703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45950.352156828703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45950.352156828703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45950.352156828703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45950.352156828703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45950.352156828703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45950.352156828703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45950.352156828703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45950.352156828703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45950.352156828703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45950.352156828703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45950.352156828703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45950.352156828703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45950.352156828703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45950.352156828703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45950.352156828703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45950.352156828703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45950.352156828703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45950.352156828703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45950.352156828703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45950.352156828703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45950.352156828703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45950.352156828703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45950.352156828703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45950.352156828703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45950.352156828703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45950.352156828703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45950.352156828703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45950.352156828703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45950.352156828703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45950.352156828703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45950.352156828703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45950.352156828703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45950.352156828703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45950.352156828703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45950.352156828703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45950.352156828703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45950.352156828703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45950.352156828703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45950.352156828703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45950.352156828703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45950.352156828703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45950.352156828703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45950.352156828703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45950.352156828703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45950.352156828703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45950.352156828703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45950.352156828703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45950.352156828703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45950.352156828703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45950.352156828703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45950.352156828703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45950.352156828703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45950.352156828703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45950.352156828703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45950.352156828703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45950.352156828703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45950.352156828703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45950.352156828703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45950.352156828703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45950.352156828703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45950.352156828703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45950.352156828703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45950.352156828703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45950.352156828703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45950.352156828703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45950.352156828703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45950.352156828703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45950.352156828703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45950.352156828703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45950.352156828703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45950.352156828703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45950.352156828703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45950.352156828703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45950.352156828703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45950.352156828703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45950.352156828703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45950.352156828703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45950.352156828703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45950.352156828703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45950.352156828703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45950.352156828703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45950.352156828703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45950.352156828703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45950.352156828703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45950.352156828703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45950.352156828703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45950.352156828703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45950.352156828703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45950.352156828703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45950.352156828703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45950.352156828703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45950.352156828703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45950.352156828703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45950.352156828703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45950.352156828703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45950.352156828703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45950.352156828703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45950.352156828703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45950.352156828703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45950.352156828703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45950.352156828703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45950.352156828703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45950.352156828703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45950.352156828703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45950.352156828703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45950.352156828703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45950.352156828703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45950.352156828703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45950.352156828703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45950.352156828703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45950.352156828703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45950.352156828703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45950.352156828703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45950.352156828703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45950.352156828703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45950.352156828703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45950.352156828703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45950.352156828703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45950.352156828703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45950.352156828703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45950.352156828703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45950.352156828703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45950.352156828703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45950.352156828703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45950.352156828703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45950.352156828703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45950.352156828703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45950.352156828703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45950.352156828703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45950.352156828703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45950.352156828703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45950.352156828703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45950.352156828703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45950.352156828703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45950.352156828703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45950.352156828703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45950.352156828703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45950.352156828703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45950.352156828703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45950.352156828703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45950.352156828703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45950.352156828703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45950.352156828703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45950.352156828703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45950.352156828703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45950.352156828703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45950.352156828703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45950.352156828703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45950.352156828703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45950.352156828703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45950.352156828703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45950.352156828703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45950.352156828703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45950.352156828703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45950.352156828703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45950.352156828703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45950.352156828703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45950.352156828703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45950.352156828703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45950.352156828703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45950.352156828703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45950.352156828703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45950.352156828703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45950.352156828703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45950.352156828703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45950.352156828703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45950.352156828703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45950.352156828703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45950.352156828703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45950.352156828703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45950.352156828703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45950.352156828703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45950.352156828703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45950.352156828703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45950.352156828703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45950.352156828703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45950.352156828703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45950.352156828703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45950.352156828703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45950.352156828703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45950.352156828703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45950.352156828703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45950.352156828703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45950.352156828703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45950.352156828703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45950.352156828703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45950.352156828703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45950.352156828703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45950.352156828703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45950.352156828703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45950.352156828703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45950.352156828703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45950.352156828703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45950.352156828703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45950.352156828703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45950.352156828703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45950.352156828703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45950.352156828703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45950.352156828703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45950.352156828703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45950.352156828703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45950.352156828703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45950.352156828703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45950.352156828703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45950.352156828703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45950.352156828703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45950.352156828703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45950.352156828703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45950.352156828703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45950.352156828703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45950.352156828703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45950.352156828703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45950.352156828703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45950.352156828703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45950.352156828703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45950.352156828703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45950.352156828703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45950.352156828703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45950.352156828703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45950.352156828703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45950.352156828703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45950.352156828703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45950.352156828703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45950.352156828703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45950.352156828703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45950.352156828703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45950.352156828703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45950.352156828703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45950.352156828703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45950.352156828703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45950.352156828703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45950.352156828703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45950.352156828703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45950.352156828703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45950.352156828703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45950.352156828703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45950.352156828703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45950.352156828703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45950.352156828703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45950.352156828703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45950.352156828703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45950.352156828703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45950.352156828703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45950.352156828703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45950.352156828703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45950.352156828703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45950.352156828703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45950.352156828703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45950.352156828703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45950.352156828703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45950.352156828703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45950.352156828703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45950.352156828703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45950.352156828703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45950.352156828703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45950.352156828703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45950.352156828703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45950.352156828703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45950.352156828703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45950.352156828703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45950.352156828703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45950.352156828703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45950.352156828703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45950.352156828703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45950.352156828703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45950.352156828703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45950.352156828703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45950.352156828703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45950.352156828703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45950.352156828703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45950.352156828703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45950.352156828703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45950.352156828703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45950.352156828703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45950.352156828703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45950.352156828703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45950.352156828703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45950.352156828703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45950.352156828703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45950.352156828703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45950.352156828703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45950.352156828703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45950.352156828703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45950.352156828703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45950.352156828703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45950.352156828703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45950.352156828703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45950.352156828703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45950.352156828703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45950.352156828703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45950.352156828703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45950.352156828703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45950.352156828703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45950.352156828703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45950.352156828703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45950.352156828703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45950.352156828703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45950.352156828703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45950.352156828703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45950.352156828703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45950.352156828703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45950.352156828703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45950.352156828703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45950.352156828703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45950.352156828703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45950.352156828703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45950.352156828703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45950.352156828703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45950.352156828703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45950.352156828703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45950.352156828703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45950.352156828703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45950.352156828703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45950.352156828703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45950.352156828703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45950.352156828703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45950.352156828703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45950.352156828703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45950.352156828703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45950.352156828703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45950.352156828703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45950.352156828703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45950.352156828703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45950.352156828703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45950.352156828703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45950.352156828703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45950.352156828703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45950.352156828703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45950.352156828703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45950.352156828703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45950.352156828703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45950.352156828703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45950.352156828703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45950.352156828703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45950.352156828703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45950.352156828703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45950.352156828703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45950.352156828703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45950.352156828703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45950.352156828703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45950.352156828703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45950.352156828703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45950.352156828703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45950.352156828703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45950.352156828703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45950.352156828703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45950.352156828703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45950.352156828703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45950.352156828703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45950.352156828703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45950.352156828703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45950.352156828703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45950.352156828703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45950.352156828703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45950.352156828703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45950.352156828703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45950.352156828703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45950.352156828703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45950.352156828703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45950.352156828703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45950.352156828703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45950.352156828703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45950.352156828703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45950.352156828703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45950.352156828703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45950.352156828703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45950.352156828703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45950.352156828703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45950.352156828703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45950.352156828703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45950.352156828703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45950.352156828703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45950.352156828703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45950.352156828703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45950.352156828703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45950.352156828703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45950.352156828703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45950.352156828703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45950.352156828703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45950.352156828703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45950.352156828703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45950.352156828703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45950.352156828703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45950.352156828703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45950.352156828703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45950.352156828703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45950.352156828703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45950.352156828703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45950.352156828703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45950.352156828703</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45950.352156828703</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45950.352156828703</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45950.352156828703</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45950.352156828703</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45950.352156828703</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45950.352156828703</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45950.352156828703</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45950.352156828703</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45950.352156828703</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45950.352156828703</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45950.352156828703</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45950.352156828703</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45950.352156828703</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45950.352156828703</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45950.352156828703</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45950.352156828703</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45950.352156828703</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45950.352156828703</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D2" sqref="D2:D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45950.352156828703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45950.352156828703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45950.352156828703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45950.352156828703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45950.352156828703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45950.352156828703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45950.352156828703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45950.352156828703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45950.352156828703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45950.352156828703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45950.352156828703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45950.352156828703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45950.352156828703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45950.352156828703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45950.352156828703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45950.352156828703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45950.352156828703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45950.352156828703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45950.352156828703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45950.352156828703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45950.352156828703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45950.352156828703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45950.352156828703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45950.352156828703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45950.352156828703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45950.352156828703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45950.352156828703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45950.352156828703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45950.352156828703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45950.352156828703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45950.352156828703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45950.352156828703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45950.352156828703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45950.352156828703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45950.352156828703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45950.352156828703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45950.352156828703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45950.352156828703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45950.352156828703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45950.352156828703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45950.352156828703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45950.352156828703</v>
      </c>
      <c r="H43" s="109"/>
      <c r="I43" s="105" t="str">
        <f>IFERROR(VLOOKUP(D43,DB!A:F,6,0),"")</f>
        <v/>
      </c>
      <c r="J43" s="104" t="str">
        <f>IFERROR(VLOOKUP(D43,DB!A:G,7,0),"")</f>
        <v/>
      </c>
      <c r="K43" s="110"/>
      <c r="L43" s="111"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2025-10-20T05:28:14Z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